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9440" windowHeight="12240" activeTab="0"/>
  </bookViews>
  <sheets>
    <sheet name="Projekti eelarve " sheetId="1" r:id="rId1"/>
  </sheets>
  <definedNames>
    <definedName name="_xlnm.Print_Area" localSheetId="0">'Projekti eelarve '!$A$1:$K$67</definedName>
  </definedNames>
  <calcPr fullCalcOnLoad="1"/>
</workbook>
</file>

<file path=xl/comments1.xml><?xml version="1.0" encoding="utf-8"?>
<comments xmlns="http://schemas.openxmlformats.org/spreadsheetml/2006/main">
  <authors>
    <author>Siiri</author>
    <author> </author>
  </authors>
  <commentList>
    <comment ref="F9" authorId="0">
      <text>
        <r>
          <rPr>
            <b/>
            <sz val="8"/>
            <rFont val="Tahoma"/>
            <family val="2"/>
          </rPr>
          <t xml:space="preserve">
</t>
        </r>
        <r>
          <rPr>
            <sz val="9"/>
            <rFont val="Tahoma"/>
            <family val="2"/>
          </rPr>
          <t>KÜSK toetus võib olla kuni 90% projekti eelarvest</t>
        </r>
      </text>
    </comment>
    <comment ref="G9" authorId="0">
      <text>
        <r>
          <rPr>
            <b/>
            <sz val="9"/>
            <rFont val="Tahoma"/>
            <family val="2"/>
          </rPr>
          <t xml:space="preserve">
</t>
        </r>
        <r>
          <rPr>
            <sz val="9"/>
            <rFont val="Tahoma"/>
            <family val="2"/>
          </rPr>
          <t>Omafinantseering kokku peab olema vähemalt 10% projekti eelarvest</t>
        </r>
      </text>
    </comment>
    <comment ref="G10" authorId="0">
      <text>
        <r>
          <rPr>
            <b/>
            <sz val="9"/>
            <rFont val="Tahoma"/>
            <family val="2"/>
          </rPr>
          <t xml:space="preserve">
</t>
        </r>
        <r>
          <rPr>
            <sz val="9"/>
            <rFont val="Tahoma"/>
            <family val="2"/>
          </rPr>
          <t>Omafinantseeringu rahaline osa peab olema vähemalt 5% projekti eelarvest</t>
        </r>
      </text>
    </comment>
    <comment ref="A13" authorId="0">
      <text>
        <r>
          <rPr>
            <b/>
            <sz val="9"/>
            <rFont val="Tahoma"/>
            <family val="2"/>
          </rPr>
          <t xml:space="preserve">
</t>
        </r>
        <r>
          <rPr>
            <sz val="9"/>
            <rFont val="Tahoma"/>
            <family val="2"/>
          </rPr>
          <t xml:space="preserve">Siin kajastage nende töötajate tasud, kes saavad </t>
        </r>
        <r>
          <rPr>
            <u val="single"/>
            <sz val="9"/>
            <color indexed="12"/>
            <rFont val="Tahoma"/>
            <family val="2"/>
          </rPr>
          <t>tasu palgana</t>
        </r>
        <r>
          <rPr>
            <sz val="9"/>
            <rFont val="Tahoma"/>
            <family val="2"/>
          </rPr>
          <t xml:space="preserve">.
 Kui tasu makstakse FIE või firma arve alusel, siis kajastage sellised väljamaksed p.2 all "Tellitud tööd ja teenused".
</t>
        </r>
        <r>
          <rPr>
            <sz val="9"/>
            <color indexed="10"/>
            <rFont val="Tahoma"/>
            <family val="2"/>
          </rPr>
          <t>Vabatahtlik töö</t>
        </r>
        <r>
          <rPr>
            <sz val="9"/>
            <rFont val="Tahoma"/>
            <family val="2"/>
          </rPr>
          <t xml:space="preserve"> kajastage p.2 all (kuna vabatahtliku töö pealt ei tule maksta sotsiaal- ega töötuskindlustusmaksu) või ürituse/tegevuse juures, millega vabatahtlik töö on seotud.</t>
        </r>
      </text>
    </comment>
    <comment ref="A21" authorId="0">
      <text>
        <r>
          <rPr>
            <sz val="9"/>
            <rFont val="Tahoma"/>
            <family val="2"/>
          </rPr>
          <t xml:space="preserve">Siin kajastage sellised töö- ja teenustasud, mida makstakse FIE või firma </t>
        </r>
        <r>
          <rPr>
            <u val="single"/>
            <sz val="9"/>
            <rFont val="Tahoma"/>
            <family val="2"/>
          </rPr>
          <t>arvete alusel</t>
        </r>
        <r>
          <rPr>
            <sz val="9"/>
            <rFont val="Tahoma"/>
            <family val="2"/>
          </rPr>
          <t>, st siin ei lisandu tasule töötusk.- ega sotsiaalmaksu.
Näiteks - kui raamatupidaja saab tasu palgana, kajastage see p.1 all. Kui raamatupidamist ostetakse sisse teenusena, siis kajastage see siin, p.2 all.</t>
        </r>
        <r>
          <rPr>
            <b/>
            <sz val="9"/>
            <rFont val="Tahoma"/>
            <family val="2"/>
          </rPr>
          <t xml:space="preserve">
</t>
        </r>
      </text>
    </comment>
    <comment ref="A40" authorId="1">
      <text>
        <r>
          <rPr>
            <b/>
            <sz val="8"/>
            <rFont val="Tahoma"/>
            <family val="2"/>
          </rPr>
          <t xml:space="preserve"> :</t>
        </r>
        <r>
          <rPr>
            <sz val="8"/>
            <rFont val="Tahoma"/>
            <family val="2"/>
          </rPr>
          <t xml:space="preserve">
projektiga seotud trükiste väljaandmiskulud, teavitustegevusekulud (s.h.veebileht)</t>
        </r>
      </text>
    </comment>
  </commentList>
</comments>
</file>

<file path=xl/sharedStrings.xml><?xml version="1.0" encoding="utf-8"?>
<sst xmlns="http://schemas.openxmlformats.org/spreadsheetml/2006/main" count="97" uniqueCount="68">
  <si>
    <t>EELARVE</t>
  </si>
  <si>
    <t xml:space="preserve">Taotleja: </t>
  </si>
  <si>
    <t>Projekt:</t>
  </si>
  <si>
    <t>Projekti algus:</t>
  </si>
  <si>
    <t>Projekti lõpp:</t>
  </si>
  <si>
    <t>Projekti eelarve (eurodes)</t>
  </si>
  <si>
    <t>Finantseerimisallikad (eurodes)</t>
  </si>
  <si>
    <t>Eelarve seletuskiri</t>
  </si>
  <si>
    <t>Kulugrupp</t>
  </si>
  <si>
    <t>Ühik</t>
  </si>
  <si>
    <t>Ühiku-te arv</t>
  </si>
  <si>
    <t>Ühiku hind</t>
  </si>
  <si>
    <t>Kokku</t>
  </si>
  <si>
    <t>KÜSK toetus</t>
  </si>
  <si>
    <t>Raha-line</t>
  </si>
  <si>
    <t>Vaba-tahtlik töö</t>
  </si>
  <si>
    <t>Muu raha-liselt mõõdetav panus</t>
  </si>
  <si>
    <t xml:space="preserve">1.1.  </t>
  </si>
  <si>
    <t>x</t>
  </si>
  <si>
    <t xml:space="preserve">1.2. </t>
  </si>
  <si>
    <t xml:space="preserve">1.3. </t>
  </si>
  <si>
    <t>1.4.</t>
  </si>
  <si>
    <t>1.5.</t>
  </si>
  <si>
    <t xml:space="preserve">2.1.  </t>
  </si>
  <si>
    <t xml:space="preserve">2.2. </t>
  </si>
  <si>
    <t xml:space="preserve">2.3. </t>
  </si>
  <si>
    <t>3.2.</t>
  </si>
  <si>
    <t>4.1.</t>
  </si>
  <si>
    <t>4.2.</t>
  </si>
  <si>
    <t>5.1.</t>
  </si>
  <si>
    <t>5.2.</t>
  </si>
  <si>
    <t>Täiendav info</t>
  </si>
  <si>
    <t>PROJEKTI  EELARVE KOKKU</t>
  </si>
  <si>
    <t>KÜSK toetuse osatähtsus projekti eelarvest</t>
  </si>
  <si>
    <t>Kogu omafinantseeringu summa kokku</t>
  </si>
  <si>
    <t>Osatähtsused omafinantseeringust</t>
  </si>
  <si>
    <t>Mitterahaline kaasfinantseering kokku</t>
  </si>
  <si>
    <t>Mitterahalise kaasfinantseeringu osatähtsus kaasfinantseeringust</t>
  </si>
  <si>
    <t>Osatähtsused kogu projekti eelarvest</t>
  </si>
  <si>
    <t>Projekti eelarve ja finantseerimisallikate kontroll:</t>
  </si>
  <si>
    <t>Kas projekti eelarve ja finantseerimisallikad on tasakaalus?</t>
  </si>
  <si>
    <t>Kas KÜSK toetus on kuni 90% projekti eelarvest?</t>
  </si>
  <si>
    <t>Kas omafinantseeringu rahaline osa on vähemalt 5% projekti eelarvest?</t>
  </si>
  <si>
    <t>Kas vabatahtlik töö ja rahaliselt mõõdetav panus kokku on kuni 50% kogu omafinantseeringust?</t>
  </si>
  <si>
    <t>Kas KÜSK toetus jääb programmis lubatud summa piiridesse?</t>
  </si>
  <si>
    <t>maksimum</t>
  </si>
  <si>
    <t>Omafinantseering</t>
  </si>
  <si>
    <t>Esitage kõikide kulude kohta (ka mitterahaline omafinantseering, sh vabatahtlik töö)  täpne kalkulatsioon ning vajalikkuse põhjendus. Kui on teada tööde-teenuste pakkuja, tooge ta ka nimeliselt kindlasti välja.</t>
  </si>
  <si>
    <t>Üld- ja arenduskulude osatähtsus  KÜSK toetusest</t>
  </si>
  <si>
    <t>Kas üld- ja arenduskulud jäävad 15% piiridesse KÜSK kogutoetusest?</t>
  </si>
  <si>
    <r>
      <t>2. Tellitud tööd ja teenused kokku (s.h. vabatahtlik töö)</t>
    </r>
    <r>
      <rPr>
        <sz val="10"/>
        <color indexed="12"/>
        <rFont val="Arial"/>
        <family val="2"/>
      </rPr>
      <t xml:space="preserve"> </t>
    </r>
  </si>
  <si>
    <t>1.6 Töötuskindlustusmakse 1%</t>
  </si>
  <si>
    <t>1.7. Sotsiaalmaks 33%</t>
  </si>
  <si>
    <t>6. Muud projekti elluviimisega otseselt seotud kulud</t>
  </si>
  <si>
    <t>6.1.</t>
  </si>
  <si>
    <t>6.2.</t>
  </si>
  <si>
    <r>
      <t xml:space="preserve">7. Toetuse saaja üld- ja arenduskulud </t>
    </r>
    <r>
      <rPr>
        <sz val="10"/>
        <color indexed="12"/>
        <rFont val="Arial"/>
        <family val="2"/>
      </rPr>
      <t>(kuni 15% KÜSK toetuse mahust)</t>
    </r>
  </si>
  <si>
    <t>LISA 1.       SE14</t>
  </si>
  <si>
    <t>3. Projekti elluviimisega seotud vahendite soetamine ja remonditööd ning ehitusinvesteeringud</t>
  </si>
  <si>
    <r>
      <t xml:space="preserve">1. Tööjõukulud </t>
    </r>
    <r>
      <rPr>
        <sz val="10"/>
        <color indexed="12"/>
        <rFont val="Arial"/>
        <family val="2"/>
      </rPr>
      <t xml:space="preserve"> (koos maksudega)</t>
    </r>
  </si>
  <si>
    <t>2. Tellitud tööd ja teenused (s.h. vabatahtlik töö)</t>
  </si>
  <si>
    <t>4. Projekti ürituste korraldamisega seotud kulud vastavalt tegevuskavale</t>
  </si>
  <si>
    <t>5. Projekti info- ja teavitustegevuste kulud (s.h. digitaalsed)</t>
  </si>
  <si>
    <t>3.1. Traktor ca 80 hj</t>
  </si>
  <si>
    <t>tk</t>
  </si>
  <si>
    <t xml:space="preserve">Traktori hind on koos käibemaksuga. Oleme pidanud hinnaläbirääkimisi mitme sobivate traktorite tarnijaga nagu Bel-Est OÜ, Maskin Grupp OÜ, Jatiina OÜ ja AS Dotnuvos Projektai. Oleme peaaegu kindlad, et väljavalituks osutub traktor Zetor Major, millele sobivad kõik MTZ-le sobivad haakeriistad.  Viimane hinnapakkumine oli summas 23 500 eurot, millele lisandub käibemaks 4700 eurot, seega meile kui mittekäibemaksukohuslasele kokku 28 200 eurot. Eelarvesse planeerisime summa väikese varuga, kuid põhimõtteliselt loodame finantseerida ostu toetusega ja käibemaksu osa tasuda omavahenditest. </t>
  </si>
  <si>
    <t>MTÜ Torgu Kogukonnamaja</t>
  </si>
  <si>
    <t>Traktoriteenuse pakkumine kogukonnateenusena</t>
  </si>
</sst>
</file>

<file path=xl/styles.xml><?xml version="1.0" encoding="utf-8"?>
<styleSheet xmlns="http://schemas.openxmlformats.org/spreadsheetml/2006/main">
  <numFmts count="2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 ;[Red]\-#,##0\ "/>
    <numFmt numFmtId="173" formatCode="#,##0.00_ ;[Red]\-#,##0.00\ "/>
    <numFmt numFmtId="174" formatCode="0.0%"/>
    <numFmt numFmtId="175" formatCode="_-* #,##0.00\ [$EUR]_-;\-* #,##0.00\ [$EUR]_-;_-* &quot;-&quot;??\ [$EUR]_-;_-@_-"/>
    <numFmt numFmtId="176" formatCode="[$-425]d\.\ mmmm\ yyyy&quot;. a.&quot;"/>
    <numFmt numFmtId="177" formatCode="d\.mm\.yyyy;@"/>
    <numFmt numFmtId="178" formatCode="dd\.mm\.yyyy;@"/>
  </numFmts>
  <fonts count="62">
    <font>
      <sz val="11"/>
      <color theme="1"/>
      <name val="Calibri"/>
      <family val="2"/>
    </font>
    <font>
      <sz val="11"/>
      <color indexed="8"/>
      <name val="Calibri"/>
      <family val="2"/>
    </font>
    <font>
      <sz val="10"/>
      <name val="Arial"/>
      <family val="2"/>
    </font>
    <font>
      <b/>
      <sz val="12"/>
      <name val="Arial"/>
      <family val="2"/>
    </font>
    <font>
      <b/>
      <sz val="10"/>
      <color indexed="10"/>
      <name val="Arial"/>
      <family val="2"/>
    </font>
    <font>
      <b/>
      <sz val="14"/>
      <name val="Arial"/>
      <family val="2"/>
    </font>
    <font>
      <sz val="12"/>
      <name val="Arial"/>
      <family val="2"/>
    </font>
    <font>
      <b/>
      <sz val="10"/>
      <name val="Arial"/>
      <family val="2"/>
    </font>
    <font>
      <b/>
      <sz val="10"/>
      <color indexed="12"/>
      <name val="Arial"/>
      <family val="2"/>
    </font>
    <font>
      <sz val="10"/>
      <color indexed="12"/>
      <name val="Arial"/>
      <family val="2"/>
    </font>
    <font>
      <sz val="10"/>
      <name val="Arial Narrow"/>
      <family val="2"/>
    </font>
    <font>
      <b/>
      <sz val="11"/>
      <name val="Arial"/>
      <family val="2"/>
    </font>
    <font>
      <sz val="9"/>
      <name val="Arial"/>
      <family val="2"/>
    </font>
    <font>
      <u val="single"/>
      <sz val="10"/>
      <name val="Arial"/>
      <family val="2"/>
    </font>
    <font>
      <b/>
      <sz val="11"/>
      <color indexed="12"/>
      <name val="Arial"/>
      <family val="2"/>
    </font>
    <font>
      <b/>
      <sz val="11"/>
      <color indexed="10"/>
      <name val="Arial"/>
      <family val="2"/>
    </font>
    <font>
      <sz val="8"/>
      <name val="Arial"/>
      <family val="2"/>
    </font>
    <font>
      <b/>
      <sz val="8"/>
      <color indexed="10"/>
      <name val="Arial"/>
      <family val="2"/>
    </font>
    <font>
      <b/>
      <sz val="8"/>
      <name val="Tahoma"/>
      <family val="2"/>
    </font>
    <font>
      <b/>
      <sz val="9"/>
      <name val="Tahoma"/>
      <family val="2"/>
    </font>
    <font>
      <sz val="9"/>
      <name val="Tahoma"/>
      <family val="2"/>
    </font>
    <font>
      <u val="single"/>
      <sz val="9"/>
      <color indexed="12"/>
      <name val="Tahoma"/>
      <family val="2"/>
    </font>
    <font>
      <sz val="9"/>
      <color indexed="10"/>
      <name val="Tahoma"/>
      <family val="2"/>
    </font>
    <font>
      <u val="single"/>
      <sz val="9"/>
      <name val="Tahoma"/>
      <family val="2"/>
    </font>
    <font>
      <sz val="8"/>
      <name val="Tahoma"/>
      <family val="2"/>
    </font>
    <font>
      <b/>
      <sz val="8"/>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CCFFFF"/>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right style="thin"/>
      <top/>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top style="thin"/>
      <bottom style="thin"/>
    </border>
    <border>
      <left style="thin"/>
      <right style="thin"/>
      <top style="thin"/>
      <bottom style="medium"/>
    </border>
    <border>
      <left style="thin"/>
      <right style="medium"/>
      <top style="thin"/>
      <bottom style="medium"/>
    </border>
    <border>
      <left style="medium"/>
      <right/>
      <top style="thin"/>
      <bottom/>
    </border>
    <border>
      <left style="thin"/>
      <right style="thin"/>
      <top style="thin"/>
      <bottom/>
    </border>
    <border>
      <left style="thin"/>
      <right style="medium"/>
      <top style="thin"/>
      <bottom/>
    </border>
    <border>
      <left style="medium"/>
      <right style="thin"/>
      <top style="thin"/>
      <bottom/>
    </border>
    <border>
      <left style="medium"/>
      <right style="medium"/>
      <top style="thin"/>
      <bottom style="medium"/>
    </border>
    <border>
      <left style="medium"/>
      <right style="medium"/>
      <top style="medium"/>
      <bottom/>
    </border>
    <border>
      <left/>
      <right style="thin"/>
      <top style="medium"/>
      <bottom style="medium"/>
    </border>
    <border>
      <left style="thin"/>
      <right style="hair"/>
      <top style="medium"/>
      <bottom/>
    </border>
    <border>
      <left style="hair"/>
      <right style="hair"/>
      <top style="medium"/>
      <bottom style="hair"/>
    </border>
    <border>
      <left style="hair"/>
      <right style="hair"/>
      <top style="hair"/>
      <bottom style="hair"/>
    </border>
    <border>
      <left style="thin"/>
      <right style="hair"/>
      <top style="thin"/>
      <bottom style="medium"/>
    </border>
    <border>
      <left style="hair"/>
      <right style="hair"/>
      <top style="thin"/>
      <bottom style="medium"/>
    </border>
    <border>
      <left style="hair"/>
      <right style="medium"/>
      <top/>
      <bottom/>
    </border>
    <border>
      <left style="hair"/>
      <right style="medium"/>
      <top style="thin"/>
      <bottom style="medium"/>
    </border>
    <border>
      <left style="thin"/>
      <right/>
      <top style="thin"/>
      <bottom/>
    </border>
    <border>
      <left/>
      <right/>
      <top style="thin"/>
      <bottom/>
    </border>
    <border>
      <left/>
      <right style="medium"/>
      <top style="thin"/>
      <bottom/>
    </border>
    <border>
      <left style="thin"/>
      <right/>
      <top/>
      <bottom style="medium"/>
    </border>
    <border>
      <left/>
      <right/>
      <top/>
      <bottom style="medium"/>
    </border>
    <border>
      <left/>
      <right style="medium"/>
      <top/>
      <bottom style="medium"/>
    </border>
    <border>
      <left style="medium"/>
      <right style="medium"/>
      <top/>
      <bottom/>
    </border>
    <border>
      <left style="medium"/>
      <right style="medium"/>
      <top/>
      <bottom style="medium"/>
    </border>
    <border>
      <left style="medium"/>
      <right style="thin"/>
      <top/>
      <bottom/>
    </border>
    <border>
      <left style="medium"/>
      <right style="thin"/>
      <top/>
      <bottom style="medium"/>
    </border>
    <border>
      <left style="thin"/>
      <right style="medium"/>
      <top/>
      <bottom/>
    </border>
    <border>
      <left style="thin"/>
      <right style="medium"/>
      <top/>
      <bottom style="medium"/>
    </border>
    <border>
      <left style="medium"/>
      <right style="thin"/>
      <top style="medium"/>
      <bottom/>
    </border>
    <border>
      <left style="thin"/>
      <right style="thin"/>
      <top/>
      <bottom style="medium"/>
    </border>
    <border>
      <left/>
      <right style="thin"/>
      <top style="thin"/>
      <bottom/>
    </border>
    <border>
      <left/>
      <right style="thin"/>
      <top/>
      <bottom style="medium"/>
    </border>
    <border>
      <left style="medium"/>
      <right/>
      <top style="medium"/>
      <bottom style="medium"/>
    </border>
    <border>
      <left/>
      <right/>
      <top style="medium"/>
      <bottom style="medium"/>
    </border>
    <border>
      <left/>
      <right style="medium"/>
      <top style="medium"/>
      <bottom style="medium"/>
    </border>
    <border>
      <left/>
      <right style="hair"/>
      <top style="medium"/>
      <bottom style="hair"/>
    </border>
    <border>
      <left style="hair"/>
      <right style="medium"/>
      <top style="medium"/>
      <bottom/>
    </border>
    <border>
      <left style="thin"/>
      <right/>
      <top/>
      <bottom/>
    </border>
    <border>
      <left/>
      <right style="hair"/>
      <top/>
      <bottom/>
    </border>
    <border>
      <left/>
      <right/>
      <top style="thin"/>
      <bottom style="thin"/>
    </border>
    <border>
      <left/>
      <right style="thin"/>
      <top style="thin"/>
      <bottom style="thin"/>
    </border>
    <border>
      <left style="thin"/>
      <right/>
      <top/>
      <bottom style="thin"/>
    </border>
    <border>
      <left/>
      <right/>
      <top/>
      <bottom style="thin"/>
    </border>
    <border>
      <left/>
      <right style="hair"/>
      <top/>
      <bottom style="thin"/>
    </border>
    <border>
      <left style="hair"/>
      <right style="hair"/>
      <top style="hair"/>
      <bottom/>
    </border>
    <border>
      <left/>
      <right/>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2"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37">
    <xf numFmtId="0" fontId="0" fillId="0" borderId="0" xfId="0" applyFont="1" applyAlignment="1">
      <alignment/>
    </xf>
    <xf numFmtId="0" fontId="2" fillId="0" borderId="0" xfId="55" applyFill="1" applyAlignment="1">
      <alignment shrinkToFit="1"/>
      <protection/>
    </xf>
    <xf numFmtId="0" fontId="4" fillId="0" borderId="0" xfId="55" applyFont="1" applyProtection="1">
      <alignment/>
      <protection hidden="1"/>
    </xf>
    <xf numFmtId="0" fontId="2" fillId="0" borderId="0" xfId="55">
      <alignment/>
      <protection/>
    </xf>
    <xf numFmtId="0" fontId="2" fillId="0" borderId="0" xfId="55" applyFill="1" applyAlignment="1">
      <alignment/>
      <protection/>
    </xf>
    <xf numFmtId="0" fontId="6" fillId="33" borderId="10" xfId="55" applyFont="1" applyFill="1" applyBorder="1" applyAlignment="1">
      <alignment horizontal="right" indent="3"/>
      <protection/>
    </xf>
    <xf numFmtId="0" fontId="3" fillId="33" borderId="10" xfId="55" applyFont="1" applyFill="1" applyBorder="1" applyAlignment="1">
      <alignment horizontal="left" indent="3"/>
      <protection/>
    </xf>
    <xf numFmtId="0" fontId="6" fillId="33" borderId="11" xfId="55" applyFont="1" applyFill="1" applyBorder="1" applyAlignment="1">
      <alignment horizontal="right" indent="3"/>
      <protection/>
    </xf>
    <xf numFmtId="0" fontId="3" fillId="33" borderId="11" xfId="55" applyFont="1" applyFill="1" applyBorder="1" applyAlignment="1">
      <alignment horizontal="left" indent="3"/>
      <protection/>
    </xf>
    <xf numFmtId="0" fontId="6" fillId="33" borderId="12" xfId="55" applyFont="1" applyFill="1" applyBorder="1" applyAlignment="1">
      <alignment horizontal="right" indent="3"/>
      <protection/>
    </xf>
    <xf numFmtId="0" fontId="2" fillId="0" borderId="0" xfId="55" applyFont="1" applyFill="1" applyBorder="1" applyAlignment="1">
      <alignment vertical="center"/>
      <protection/>
    </xf>
    <xf numFmtId="0" fontId="2" fillId="0" borderId="0" xfId="55" applyAlignment="1">
      <alignment vertical="center"/>
      <protection/>
    </xf>
    <xf numFmtId="0" fontId="2" fillId="0" borderId="0" xfId="55" applyFill="1" applyAlignment="1">
      <alignment vertical="center"/>
      <protection/>
    </xf>
    <xf numFmtId="0" fontId="4" fillId="0" borderId="0" xfId="55" applyFont="1" applyAlignment="1" applyProtection="1">
      <alignment vertical="center"/>
      <protection hidden="1"/>
    </xf>
    <xf numFmtId="0" fontId="7" fillId="33" borderId="10" xfId="55" applyFont="1" applyFill="1" applyBorder="1" applyAlignment="1">
      <alignment horizontal="center" vertical="center"/>
      <protection/>
    </xf>
    <xf numFmtId="0" fontId="4" fillId="0" borderId="0" xfId="55" applyFont="1" applyAlignment="1" applyProtection="1">
      <alignment horizontal="center" vertical="top" wrapText="1"/>
      <protection hidden="1"/>
    </xf>
    <xf numFmtId="0" fontId="2" fillId="0" borderId="0" xfId="55" applyAlignment="1">
      <alignment horizontal="center" vertical="top" wrapText="1"/>
      <protection/>
    </xf>
    <xf numFmtId="0" fontId="2" fillId="0" borderId="13" xfId="55" applyBorder="1">
      <alignment/>
      <protection/>
    </xf>
    <xf numFmtId="0" fontId="2" fillId="0" borderId="14" xfId="55" applyBorder="1" applyAlignment="1">
      <alignment horizontal="center"/>
      <protection/>
    </xf>
    <xf numFmtId="172" fontId="2" fillId="0" borderId="14" xfId="55" applyNumberFormat="1" applyBorder="1" applyAlignment="1">
      <alignment horizontal="center"/>
      <protection/>
    </xf>
    <xf numFmtId="172" fontId="2" fillId="0" borderId="15" xfId="55" applyNumberFormat="1" applyBorder="1" applyAlignment="1">
      <alignment horizontal="center"/>
      <protection/>
    </xf>
    <xf numFmtId="172" fontId="2" fillId="33" borderId="16" xfId="55" applyNumberFormat="1" applyFill="1" applyBorder="1" applyAlignment="1">
      <alignment horizontal="center"/>
      <protection/>
    </xf>
    <xf numFmtId="172" fontId="2" fillId="0" borderId="13" xfId="55" applyNumberFormat="1" applyBorder="1" applyAlignment="1">
      <alignment horizontal="center"/>
      <protection/>
    </xf>
    <xf numFmtId="172" fontId="2" fillId="0" borderId="17" xfId="55" applyNumberFormat="1" applyFill="1" applyBorder="1" applyAlignment="1">
      <alignment/>
      <protection/>
    </xf>
    <xf numFmtId="173" fontId="8" fillId="33" borderId="18" xfId="55" applyNumberFormat="1" applyFont="1" applyFill="1" applyBorder="1" applyAlignment="1">
      <alignment horizontal="center" vertical="center" shrinkToFit="1"/>
      <protection/>
    </xf>
    <xf numFmtId="173" fontId="9" fillId="33" borderId="19" xfId="55" applyNumberFormat="1" applyFont="1" applyFill="1" applyBorder="1" applyAlignment="1">
      <alignment horizontal="center" vertical="center" shrinkToFit="1"/>
      <protection/>
    </xf>
    <xf numFmtId="173" fontId="9" fillId="33" borderId="20" xfId="55" applyNumberFormat="1" applyFont="1" applyFill="1" applyBorder="1" applyAlignment="1">
      <alignment horizontal="center" vertical="center" shrinkToFit="1"/>
      <protection/>
    </xf>
    <xf numFmtId="173" fontId="9" fillId="33" borderId="21" xfId="55" applyNumberFormat="1" applyFont="1" applyFill="1" applyBorder="1" applyAlignment="1">
      <alignment horizontal="center" vertical="center" shrinkToFit="1"/>
      <protection/>
    </xf>
    <xf numFmtId="173" fontId="8" fillId="33" borderId="18" xfId="55" applyNumberFormat="1" applyFont="1" applyFill="1" applyBorder="1" applyAlignment="1">
      <alignment horizontal="center" vertical="center" shrinkToFit="1"/>
      <protection/>
    </xf>
    <xf numFmtId="173" fontId="8" fillId="34" borderId="18" xfId="55" applyNumberFormat="1" applyFont="1" applyFill="1" applyBorder="1" applyAlignment="1">
      <alignment vertical="center" shrinkToFit="1"/>
      <protection/>
    </xf>
    <xf numFmtId="0" fontId="4" fillId="0" borderId="0" xfId="55" applyFont="1" applyAlignment="1" applyProtection="1">
      <alignment horizontal="left" vertical="center" indent="1"/>
      <protection hidden="1"/>
    </xf>
    <xf numFmtId="0" fontId="2" fillId="0" borderId="0" xfId="55" applyAlignment="1">
      <alignment vertical="center" wrapText="1"/>
      <protection/>
    </xf>
    <xf numFmtId="0" fontId="10" fillId="0" borderId="10" xfId="55" applyFont="1" applyBorder="1" applyAlignment="1" applyProtection="1">
      <alignment vertical="center" shrinkToFit="1"/>
      <protection locked="0"/>
    </xf>
    <xf numFmtId="0" fontId="10" fillId="0" borderId="22" xfId="55" applyFont="1" applyBorder="1" applyAlignment="1" applyProtection="1">
      <alignment horizontal="center" shrinkToFit="1"/>
      <protection locked="0"/>
    </xf>
    <xf numFmtId="172" fontId="2" fillId="0" borderId="22" xfId="55" applyNumberFormat="1" applyBorder="1" applyAlignment="1" applyProtection="1">
      <alignment horizontal="center" shrinkToFit="1"/>
      <protection locked="0"/>
    </xf>
    <xf numFmtId="173" fontId="2" fillId="0" borderId="23" xfId="55" applyNumberFormat="1" applyBorder="1" applyAlignment="1" applyProtection="1">
      <alignment horizontal="center" shrinkToFit="1"/>
      <protection locked="0"/>
    </xf>
    <xf numFmtId="173" fontId="2" fillId="33" borderId="16" xfId="55" applyNumberFormat="1" applyFill="1" applyBorder="1" applyAlignment="1">
      <alignment horizontal="center" shrinkToFit="1"/>
      <protection/>
    </xf>
    <xf numFmtId="173" fontId="2" fillId="0" borderId="13" xfId="55" applyNumberFormat="1" applyBorder="1" applyAlignment="1" applyProtection="1">
      <alignment horizontal="center" shrinkToFit="1"/>
      <protection locked="0"/>
    </xf>
    <xf numFmtId="173" fontId="2" fillId="0" borderId="14" xfId="55" applyNumberFormat="1" applyBorder="1" applyAlignment="1" applyProtection="1">
      <alignment horizontal="center" shrinkToFit="1"/>
      <protection locked="0"/>
    </xf>
    <xf numFmtId="173" fontId="2" fillId="0" borderId="14" xfId="55" applyNumberFormat="1" applyFont="1" applyBorder="1" applyAlignment="1" applyProtection="1">
      <alignment horizontal="center" shrinkToFit="1"/>
      <protection/>
    </xf>
    <xf numFmtId="173" fontId="2" fillId="0" borderId="15" xfId="55" applyNumberFormat="1" applyFont="1" applyBorder="1" applyAlignment="1" applyProtection="1">
      <alignment horizontal="center" shrinkToFit="1"/>
      <protection/>
    </xf>
    <xf numFmtId="0" fontId="10" fillId="0" borderId="11" xfId="55" applyFont="1" applyBorder="1" applyAlignment="1" applyProtection="1">
      <alignment vertical="center" shrinkToFit="1"/>
      <protection locked="0"/>
    </xf>
    <xf numFmtId="0" fontId="10" fillId="0" borderId="24" xfId="55" applyFont="1" applyBorder="1" applyAlignment="1" applyProtection="1">
      <alignment horizontal="center" shrinkToFit="1"/>
      <protection locked="0"/>
    </xf>
    <xf numFmtId="172" fontId="2" fillId="0" borderId="24" xfId="55" applyNumberFormat="1" applyBorder="1" applyAlignment="1" applyProtection="1">
      <alignment horizontal="center" shrinkToFit="1"/>
      <protection locked="0"/>
    </xf>
    <xf numFmtId="173" fontId="2" fillId="0" borderId="25" xfId="55" applyNumberFormat="1" applyBorder="1" applyAlignment="1" applyProtection="1">
      <alignment horizontal="center" shrinkToFit="1"/>
      <protection locked="0"/>
    </xf>
    <xf numFmtId="173" fontId="2" fillId="0" borderId="11" xfId="55" applyNumberFormat="1" applyBorder="1" applyAlignment="1" applyProtection="1">
      <alignment horizontal="center" shrinkToFit="1"/>
      <protection locked="0"/>
    </xf>
    <xf numFmtId="173" fontId="2" fillId="0" borderId="24" xfId="55" applyNumberFormat="1" applyBorder="1" applyAlignment="1" applyProtection="1">
      <alignment horizontal="center" shrinkToFit="1"/>
      <protection locked="0"/>
    </xf>
    <xf numFmtId="173" fontId="2" fillId="0" borderId="24" xfId="55" applyNumberFormat="1" applyFont="1" applyBorder="1" applyAlignment="1" applyProtection="1">
      <alignment horizontal="center" shrinkToFit="1"/>
      <protection/>
    </xf>
    <xf numFmtId="173" fontId="2" fillId="0" borderId="25" xfId="55" applyNumberFormat="1" applyFont="1" applyBorder="1" applyAlignment="1" applyProtection="1">
      <alignment horizontal="center" shrinkToFit="1"/>
      <protection/>
    </xf>
    <xf numFmtId="0" fontId="10" fillId="0" borderId="24" xfId="55" applyFont="1" applyBorder="1" applyAlignment="1">
      <alignment horizontal="center" shrinkToFit="1"/>
      <protection/>
    </xf>
    <xf numFmtId="172" fontId="2" fillId="0" borderId="24" xfId="55" applyNumberFormat="1" applyBorder="1" applyAlignment="1">
      <alignment horizontal="center" shrinkToFit="1"/>
      <protection/>
    </xf>
    <xf numFmtId="173" fontId="2" fillId="0" borderId="25" xfId="55" applyNumberFormat="1" applyBorder="1" applyAlignment="1">
      <alignment horizontal="center" shrinkToFit="1"/>
      <protection/>
    </xf>
    <xf numFmtId="173" fontId="2" fillId="0" borderId="26" xfId="55" applyNumberFormat="1" applyBorder="1" applyAlignment="1" applyProtection="1">
      <alignment horizontal="center" shrinkToFit="1"/>
      <protection/>
    </xf>
    <xf numFmtId="173" fontId="2" fillId="0" borderId="24" xfId="55" applyNumberFormat="1" applyBorder="1" applyAlignment="1" applyProtection="1">
      <alignment horizontal="center" shrinkToFit="1"/>
      <protection/>
    </xf>
    <xf numFmtId="0" fontId="10" fillId="0" borderId="27" xfId="55" applyFont="1" applyBorder="1" applyAlignment="1">
      <alignment horizontal="center" shrinkToFit="1"/>
      <protection/>
    </xf>
    <xf numFmtId="172" fontId="2" fillId="0" borderId="27" xfId="55" applyNumberFormat="1" applyBorder="1" applyAlignment="1">
      <alignment horizontal="center" shrinkToFit="1"/>
      <protection/>
    </xf>
    <xf numFmtId="173" fontId="2" fillId="0" borderId="28" xfId="55" applyNumberFormat="1" applyBorder="1" applyAlignment="1">
      <alignment horizontal="center" shrinkToFit="1"/>
      <protection/>
    </xf>
    <xf numFmtId="173" fontId="2" fillId="0" borderId="29" xfId="55" applyNumberFormat="1" applyBorder="1" applyAlignment="1" applyProtection="1">
      <alignment horizontal="center" shrinkToFit="1"/>
      <protection/>
    </xf>
    <xf numFmtId="173" fontId="2" fillId="0" borderId="27" xfId="55" applyNumberFormat="1" applyBorder="1" applyAlignment="1" applyProtection="1">
      <alignment horizontal="center" shrinkToFit="1"/>
      <protection/>
    </xf>
    <xf numFmtId="173" fontId="2" fillId="0" borderId="30" xfId="55" applyNumberFormat="1" applyFont="1" applyBorder="1" applyAlignment="1" applyProtection="1">
      <alignment horizontal="center" shrinkToFit="1"/>
      <protection/>
    </xf>
    <xf numFmtId="173" fontId="2" fillId="0" borderId="31" xfId="55" applyNumberFormat="1" applyFont="1" applyBorder="1" applyAlignment="1" applyProtection="1">
      <alignment horizontal="center" shrinkToFit="1"/>
      <protection/>
    </xf>
    <xf numFmtId="173" fontId="8" fillId="34" borderId="18" xfId="55" applyNumberFormat="1" applyFont="1" applyFill="1" applyBorder="1" applyAlignment="1">
      <alignment horizontal="left" vertical="center" wrapText="1" shrinkToFit="1"/>
      <protection/>
    </xf>
    <xf numFmtId="0" fontId="9" fillId="0" borderId="0" xfId="55" applyFont="1" applyAlignment="1">
      <alignment vertical="center"/>
      <protection/>
    </xf>
    <xf numFmtId="173" fontId="2" fillId="0" borderId="15" xfId="55" applyNumberFormat="1" applyBorder="1" applyAlignment="1" applyProtection="1">
      <alignment horizontal="center" shrinkToFit="1"/>
      <protection locked="0"/>
    </xf>
    <xf numFmtId="0" fontId="10" fillId="0" borderId="13" xfId="55" applyFont="1" applyBorder="1" applyAlignment="1" applyProtection="1">
      <alignment vertical="center" shrinkToFit="1"/>
      <protection locked="0"/>
    </xf>
    <xf numFmtId="0" fontId="10" fillId="0" borderId="14" xfId="55" applyFont="1" applyBorder="1" applyAlignment="1" applyProtection="1">
      <alignment horizontal="center" shrinkToFit="1"/>
      <protection locked="0"/>
    </xf>
    <xf numFmtId="172" fontId="2" fillId="0" borderId="14" xfId="55" applyNumberFormat="1" applyBorder="1" applyAlignment="1" applyProtection="1">
      <alignment horizontal="center" shrinkToFit="1"/>
      <protection locked="0"/>
    </xf>
    <xf numFmtId="0" fontId="10" fillId="0" borderId="12" xfId="55" applyFont="1" applyBorder="1" applyAlignment="1" applyProtection="1">
      <alignment vertical="center" shrinkToFit="1"/>
      <protection locked="0"/>
    </xf>
    <xf numFmtId="0" fontId="10" fillId="0" borderId="27" xfId="55" applyFont="1" applyBorder="1" applyAlignment="1" applyProtection="1">
      <alignment horizontal="center" shrinkToFit="1"/>
      <protection locked="0"/>
    </xf>
    <xf numFmtId="172" fontId="2" fillId="0" borderId="27" xfId="55" applyNumberFormat="1" applyBorder="1" applyAlignment="1" applyProtection="1">
      <alignment horizontal="center" shrinkToFit="1"/>
      <protection locked="0"/>
    </xf>
    <xf numFmtId="173" fontId="2" fillId="0" borderId="28" xfId="55" applyNumberFormat="1" applyBorder="1" applyAlignment="1" applyProtection="1">
      <alignment horizontal="center" shrinkToFit="1"/>
      <protection locked="0"/>
    </xf>
    <xf numFmtId="173" fontId="2" fillId="0" borderId="32" xfId="55" applyNumberFormat="1" applyBorder="1" applyAlignment="1" applyProtection="1">
      <alignment horizontal="center" shrinkToFit="1"/>
      <protection locked="0"/>
    </xf>
    <xf numFmtId="173" fontId="2" fillId="0" borderId="30" xfId="55" applyNumberFormat="1" applyBorder="1" applyAlignment="1" applyProtection="1">
      <alignment horizontal="center" shrinkToFit="1"/>
      <protection locked="0"/>
    </xf>
    <xf numFmtId="173" fontId="2" fillId="0" borderId="31" xfId="55" applyNumberFormat="1" applyBorder="1" applyAlignment="1" applyProtection="1">
      <alignment horizontal="center" shrinkToFit="1"/>
      <protection locked="0"/>
    </xf>
    <xf numFmtId="173" fontId="8" fillId="34" borderId="18" xfId="55" applyNumberFormat="1" applyFont="1" applyFill="1" applyBorder="1" applyAlignment="1">
      <alignment vertical="center" shrinkToFit="1"/>
      <protection/>
    </xf>
    <xf numFmtId="0" fontId="9" fillId="0" borderId="0" xfId="55" applyFont="1" applyAlignment="1">
      <alignment vertical="center" wrapText="1"/>
      <protection/>
    </xf>
    <xf numFmtId="16" fontId="10" fillId="0" borderId="11" xfId="55" applyNumberFormat="1" applyFont="1" applyBorder="1" applyAlignment="1" applyProtection="1">
      <alignment vertical="center" shrinkToFit="1"/>
      <protection locked="0"/>
    </xf>
    <xf numFmtId="0" fontId="9" fillId="0" borderId="0" xfId="55" applyFont="1" applyFill="1" applyAlignment="1">
      <alignment vertical="center" wrapText="1"/>
      <protection/>
    </xf>
    <xf numFmtId="173" fontId="2" fillId="33" borderId="33" xfId="55" applyNumberFormat="1" applyFill="1" applyBorder="1" applyAlignment="1">
      <alignment horizontal="center" shrinkToFit="1"/>
      <protection/>
    </xf>
    <xf numFmtId="173" fontId="2" fillId="0" borderId="12" xfId="55" applyNumberFormat="1" applyBorder="1" applyAlignment="1" applyProtection="1">
      <alignment horizontal="center" shrinkToFit="1"/>
      <protection locked="0"/>
    </xf>
    <xf numFmtId="173" fontId="2" fillId="0" borderId="27" xfId="55" applyNumberFormat="1" applyBorder="1" applyAlignment="1" applyProtection="1">
      <alignment horizontal="center" shrinkToFit="1"/>
      <protection locked="0"/>
    </xf>
    <xf numFmtId="173" fontId="2" fillId="0" borderId="27" xfId="55" applyNumberFormat="1" applyFont="1" applyBorder="1" applyAlignment="1" applyProtection="1">
      <alignment horizontal="center" shrinkToFit="1"/>
      <protection/>
    </xf>
    <xf numFmtId="173" fontId="2" fillId="0" borderId="10" xfId="55" applyNumberFormat="1" applyBorder="1" applyAlignment="1" applyProtection="1">
      <alignment horizontal="center" shrinkToFit="1"/>
      <protection locked="0"/>
    </xf>
    <xf numFmtId="173" fontId="2" fillId="0" borderId="22" xfId="55" applyNumberFormat="1" applyBorder="1" applyAlignment="1" applyProtection="1">
      <alignment horizontal="center" shrinkToFit="1"/>
      <protection locked="0"/>
    </xf>
    <xf numFmtId="173" fontId="2" fillId="0" borderId="22" xfId="55" applyNumberFormat="1" applyFont="1" applyBorder="1" applyAlignment="1" applyProtection="1">
      <alignment horizontal="center" shrinkToFit="1"/>
      <protection/>
    </xf>
    <xf numFmtId="173" fontId="2" fillId="0" borderId="19" xfId="55" applyNumberFormat="1" applyFont="1" applyFill="1" applyBorder="1" applyAlignment="1" applyProtection="1">
      <alignment horizontal="center" vertical="center" shrinkToFit="1"/>
      <protection locked="0"/>
    </xf>
    <xf numFmtId="173" fontId="8" fillId="34" borderId="34" xfId="55" applyNumberFormat="1" applyFont="1" applyFill="1" applyBorder="1" applyAlignment="1">
      <alignment vertical="center" shrinkToFit="1"/>
      <protection/>
    </xf>
    <xf numFmtId="173" fontId="11" fillId="33" borderId="18" xfId="55" applyNumberFormat="1" applyFont="1" applyFill="1" applyBorder="1" applyAlignment="1">
      <alignment horizontal="center" vertical="center" shrinkToFit="1"/>
      <protection/>
    </xf>
    <xf numFmtId="173" fontId="11" fillId="33" borderId="19" xfId="55" applyNumberFormat="1" applyFont="1" applyFill="1" applyBorder="1" applyAlignment="1">
      <alignment horizontal="center" vertical="center" shrinkToFit="1"/>
      <protection/>
    </xf>
    <xf numFmtId="173" fontId="11" fillId="33" borderId="35" xfId="55" applyNumberFormat="1" applyFont="1" applyFill="1" applyBorder="1" applyAlignment="1">
      <alignment horizontal="center" vertical="center" shrinkToFit="1"/>
      <protection/>
    </xf>
    <xf numFmtId="173" fontId="11" fillId="33" borderId="20" xfId="55" applyNumberFormat="1" applyFont="1" applyFill="1" applyBorder="1" applyAlignment="1">
      <alignment horizontal="center" vertical="center" shrinkToFit="1"/>
      <protection/>
    </xf>
    <xf numFmtId="173" fontId="11" fillId="33" borderId="21" xfId="55" applyNumberFormat="1" applyFont="1" applyFill="1" applyBorder="1" applyAlignment="1">
      <alignment horizontal="center" vertical="center" shrinkToFit="1"/>
      <protection/>
    </xf>
    <xf numFmtId="172" fontId="11" fillId="0" borderId="36" xfId="55" applyNumberFormat="1" applyFont="1" applyFill="1" applyBorder="1" applyAlignment="1">
      <alignment horizontal="center" vertical="center" shrinkToFit="1"/>
      <protection/>
    </xf>
    <xf numFmtId="174" fontId="2" fillId="0" borderId="37" xfId="59" applyNumberFormat="1" applyFont="1" applyFill="1" applyBorder="1" applyAlignment="1">
      <alignment horizontal="center" vertical="center" shrinkToFit="1"/>
    </xf>
    <xf numFmtId="174" fontId="2" fillId="0" borderId="38" xfId="59" applyNumberFormat="1" applyFont="1" applyFill="1" applyBorder="1" applyAlignment="1">
      <alignment horizontal="center" vertical="center" shrinkToFit="1"/>
    </xf>
    <xf numFmtId="9" fontId="0" fillId="0" borderId="39" xfId="59" applyFont="1" applyFill="1" applyBorder="1" applyAlignment="1">
      <alignment horizontal="center" vertical="center" shrinkToFit="1"/>
    </xf>
    <xf numFmtId="174" fontId="12" fillId="0" borderId="40" xfId="59" applyNumberFormat="1" applyFont="1" applyFill="1" applyBorder="1" applyAlignment="1">
      <alignment horizontal="center" vertical="center" shrinkToFit="1"/>
    </xf>
    <xf numFmtId="0" fontId="2" fillId="0" borderId="0" xfId="55" applyAlignment="1">
      <alignment horizontal="center"/>
      <protection/>
    </xf>
    <xf numFmtId="0" fontId="2" fillId="0" borderId="0" xfId="55" applyAlignment="1">
      <alignment horizontal="center" shrinkToFit="1"/>
      <protection/>
    </xf>
    <xf numFmtId="0" fontId="2" fillId="0" borderId="0" xfId="55" applyAlignment="1">
      <alignment shrinkToFit="1"/>
      <protection/>
    </xf>
    <xf numFmtId="0" fontId="2" fillId="0" borderId="0" xfId="55" applyProtection="1">
      <alignment/>
      <protection hidden="1"/>
    </xf>
    <xf numFmtId="0" fontId="2" fillId="0" borderId="0" xfId="55" applyAlignment="1" applyProtection="1">
      <alignment horizontal="center"/>
      <protection hidden="1"/>
    </xf>
    <xf numFmtId="0" fontId="14" fillId="0" borderId="0" xfId="55" applyFont="1" applyAlignment="1" applyProtection="1">
      <alignment horizontal="center"/>
      <protection hidden="1"/>
    </xf>
    <xf numFmtId="0" fontId="2" fillId="0" borderId="0" xfId="55" applyFont="1" applyFill="1" applyBorder="1" applyAlignment="1">
      <alignment vertical="top" wrapText="1"/>
      <protection/>
    </xf>
    <xf numFmtId="0" fontId="17" fillId="0" borderId="0" xfId="55" applyFont="1" applyFill="1" applyAlignment="1" applyProtection="1">
      <alignment shrinkToFit="1"/>
      <protection hidden="1"/>
    </xf>
    <xf numFmtId="0" fontId="16" fillId="0" borderId="0" xfId="55" applyFont="1" applyFill="1" applyAlignment="1" applyProtection="1">
      <alignment/>
      <protection hidden="1"/>
    </xf>
    <xf numFmtId="0" fontId="2" fillId="0" borderId="0" xfId="55" applyFill="1" applyAlignment="1" applyProtection="1">
      <alignment/>
      <protection hidden="1"/>
    </xf>
    <xf numFmtId="172" fontId="11" fillId="0" borderId="41" xfId="55" applyNumberFormat="1" applyFont="1" applyFill="1" applyBorder="1" applyAlignment="1">
      <alignment horizontal="center" vertical="center" shrinkToFit="1"/>
      <protection/>
    </xf>
    <xf numFmtId="174" fontId="12" fillId="0" borderId="42" xfId="59" applyNumberFormat="1" applyFont="1" applyFill="1" applyBorder="1" applyAlignment="1">
      <alignment horizontal="center" vertical="center" shrinkToFit="1"/>
    </xf>
    <xf numFmtId="173" fontId="2" fillId="33" borderId="34" xfId="55" applyNumberFormat="1" applyFill="1" applyBorder="1" applyAlignment="1">
      <alignment horizontal="center" vertical="center" shrinkToFit="1"/>
      <protection/>
    </xf>
    <xf numFmtId="10" fontId="0" fillId="0" borderId="19" xfId="59" applyNumberFormat="1" applyFont="1" applyBorder="1" applyAlignment="1">
      <alignment horizontal="center" vertical="center" shrinkToFit="1"/>
    </xf>
    <xf numFmtId="173" fontId="2" fillId="0" borderId="20" xfId="55" applyNumberFormat="1" applyBorder="1" applyAlignment="1">
      <alignment horizontal="center" vertical="center" shrinkToFit="1"/>
      <protection/>
    </xf>
    <xf numFmtId="173" fontId="2" fillId="0" borderId="21" xfId="55" applyNumberFormat="1" applyBorder="1" applyAlignment="1">
      <alignment horizontal="center" vertical="center" shrinkToFit="1"/>
      <protection/>
    </xf>
    <xf numFmtId="0" fontId="10" fillId="0" borderId="10" xfId="55" applyFont="1" applyBorder="1" applyAlignment="1" applyProtection="1">
      <alignment shrinkToFit="1"/>
      <protection locked="0"/>
    </xf>
    <xf numFmtId="0" fontId="4" fillId="0" borderId="0" xfId="55" applyFont="1" applyAlignment="1" applyProtection="1">
      <alignment horizontal="left"/>
      <protection hidden="1"/>
    </xf>
    <xf numFmtId="0" fontId="2" fillId="0" borderId="0" xfId="55" applyAlignment="1">
      <alignment/>
      <protection/>
    </xf>
    <xf numFmtId="0" fontId="10" fillId="0" borderId="11" xfId="55" applyFont="1" applyBorder="1" applyAlignment="1" applyProtection="1">
      <alignment shrinkToFit="1"/>
      <protection locked="0"/>
    </xf>
    <xf numFmtId="0" fontId="10" fillId="0" borderId="11" xfId="55" applyFont="1" applyBorder="1" applyAlignment="1">
      <alignment shrinkToFit="1"/>
      <protection/>
    </xf>
    <xf numFmtId="0" fontId="10" fillId="0" borderId="12" xfId="55" applyFont="1" applyBorder="1" applyAlignment="1">
      <alignment shrinkToFit="1"/>
      <protection/>
    </xf>
    <xf numFmtId="173" fontId="7" fillId="33" borderId="18" xfId="55" applyNumberFormat="1" applyFont="1" applyFill="1" applyBorder="1" applyAlignment="1">
      <alignment horizontal="center" vertical="center" shrinkToFit="1"/>
      <protection/>
    </xf>
    <xf numFmtId="178" fontId="3" fillId="33" borderId="11" xfId="55" applyNumberFormat="1" applyFont="1" applyFill="1" applyBorder="1" applyAlignment="1">
      <alignment horizontal="left" indent="3"/>
      <protection/>
    </xf>
    <xf numFmtId="178" fontId="3" fillId="33" borderId="12" xfId="55" applyNumberFormat="1" applyFont="1" applyFill="1" applyBorder="1" applyAlignment="1">
      <alignment horizontal="left" indent="3"/>
      <protection/>
    </xf>
    <xf numFmtId="0" fontId="25" fillId="0" borderId="0" xfId="55" applyFont="1" applyAlignment="1" applyProtection="1">
      <alignment horizontal="right"/>
      <protection hidden="1"/>
    </xf>
    <xf numFmtId="178" fontId="3" fillId="0" borderId="24" xfId="55" applyNumberFormat="1" applyFont="1" applyFill="1" applyBorder="1" applyAlignment="1" applyProtection="1">
      <alignment horizontal="left" indent="1"/>
      <protection locked="0"/>
    </xf>
    <xf numFmtId="178" fontId="2" fillId="0" borderId="24" xfId="55" applyNumberFormat="1" applyBorder="1" applyProtection="1">
      <alignment/>
      <protection locked="0"/>
    </xf>
    <xf numFmtId="0" fontId="3" fillId="33" borderId="43" xfId="55" applyFont="1" applyFill="1" applyBorder="1" applyAlignment="1">
      <alignment horizontal="left"/>
      <protection/>
    </xf>
    <xf numFmtId="0" fontId="2" fillId="0" borderId="44" xfId="55" applyBorder="1" applyAlignment="1">
      <alignment/>
      <protection/>
    </xf>
    <xf numFmtId="0" fontId="2" fillId="0" borderId="45" xfId="55" applyBorder="1" applyAlignment="1">
      <alignment/>
      <protection/>
    </xf>
    <xf numFmtId="0" fontId="2" fillId="0" borderId="46" xfId="55" applyBorder="1" applyAlignment="1">
      <alignment/>
      <protection/>
    </xf>
    <xf numFmtId="0" fontId="2" fillId="0" borderId="47" xfId="55" applyBorder="1" applyAlignment="1">
      <alignment/>
      <protection/>
    </xf>
    <xf numFmtId="0" fontId="2" fillId="0" borderId="48" xfId="55" applyBorder="1" applyAlignment="1">
      <alignment/>
      <protection/>
    </xf>
    <xf numFmtId="178" fontId="3" fillId="0" borderId="27" xfId="55" applyNumberFormat="1" applyFont="1" applyFill="1" applyBorder="1" applyAlignment="1" applyProtection="1">
      <alignment horizontal="left" indent="1"/>
      <protection locked="0"/>
    </xf>
    <xf numFmtId="0" fontId="5" fillId="0" borderId="0" xfId="55" applyFont="1" applyAlignment="1">
      <alignment horizontal="left" indent="1" shrinkToFit="1"/>
      <protection/>
    </xf>
    <xf numFmtId="0" fontId="26" fillId="0" borderId="0" xfId="55" applyFont="1" applyAlignment="1">
      <alignment horizontal="left" indent="1" shrinkToFit="1"/>
      <protection/>
    </xf>
    <xf numFmtId="0" fontId="5" fillId="0" borderId="0" xfId="55" applyFont="1" applyAlignment="1">
      <alignment horizontal="left" indent="1"/>
      <protection/>
    </xf>
    <xf numFmtId="0" fontId="2" fillId="0" borderId="0" xfId="55" applyAlignment="1">
      <alignment horizontal="left" indent="1"/>
      <protection/>
    </xf>
    <xf numFmtId="0" fontId="3" fillId="0" borderId="22" xfId="55" applyFont="1" applyFill="1" applyBorder="1" applyAlignment="1" applyProtection="1">
      <alignment horizontal="left" indent="1"/>
      <protection locked="0"/>
    </xf>
    <xf numFmtId="0" fontId="3" fillId="0" borderId="23" xfId="55" applyFont="1" applyFill="1" applyBorder="1" applyAlignment="1" applyProtection="1">
      <alignment horizontal="left" indent="1"/>
      <protection locked="0"/>
    </xf>
    <xf numFmtId="0" fontId="3" fillId="0" borderId="24" xfId="55" applyFont="1" applyFill="1" applyBorder="1" applyAlignment="1" applyProtection="1">
      <alignment horizontal="left" indent="1" shrinkToFit="1"/>
      <protection locked="0"/>
    </xf>
    <xf numFmtId="0" fontId="3" fillId="0" borderId="25" xfId="55" applyFont="1" applyFill="1" applyBorder="1" applyAlignment="1" applyProtection="1">
      <alignment horizontal="left" indent="1" shrinkToFit="1"/>
      <protection locked="0"/>
    </xf>
    <xf numFmtId="173" fontId="2" fillId="0" borderId="34" xfId="55" applyNumberFormat="1" applyFont="1" applyFill="1" applyBorder="1" applyAlignment="1" applyProtection="1">
      <alignment horizontal="left" vertical="top" wrapText="1" shrinkToFit="1"/>
      <protection locked="0"/>
    </xf>
    <xf numFmtId="173" fontId="2" fillId="0" borderId="49" xfId="55" applyNumberFormat="1" applyFont="1" applyFill="1" applyBorder="1" applyAlignment="1" applyProtection="1">
      <alignment horizontal="left" vertical="top" wrapText="1" shrinkToFit="1"/>
      <protection locked="0"/>
    </xf>
    <xf numFmtId="173" fontId="2" fillId="0" borderId="50" xfId="55" applyNumberFormat="1" applyFont="1" applyFill="1" applyBorder="1" applyAlignment="1" applyProtection="1">
      <alignment horizontal="left" vertical="top" wrapText="1" shrinkToFit="1"/>
      <protection locked="0"/>
    </xf>
    <xf numFmtId="0" fontId="7" fillId="33" borderId="10" xfId="55" applyFont="1" applyFill="1" applyBorder="1" applyAlignment="1">
      <alignment horizontal="left" vertical="center" indent="1"/>
      <protection/>
    </xf>
    <xf numFmtId="0" fontId="7" fillId="33" borderId="22" xfId="55" applyFont="1" applyFill="1" applyBorder="1" applyAlignment="1">
      <alignment horizontal="left" vertical="center" indent="1"/>
      <protection/>
    </xf>
    <xf numFmtId="0" fontId="7" fillId="33" borderId="23" xfId="55" applyFont="1" applyFill="1" applyBorder="1" applyAlignment="1">
      <alignment horizontal="left" vertical="center" indent="1"/>
      <protection/>
    </xf>
    <xf numFmtId="0" fontId="7" fillId="33" borderId="10" xfId="55" applyFont="1" applyFill="1" applyBorder="1" applyAlignment="1">
      <alignment horizontal="left" vertical="center" indent="2"/>
      <protection/>
    </xf>
    <xf numFmtId="0" fontId="7" fillId="33" borderId="22" xfId="55" applyFont="1" applyFill="1" applyBorder="1" applyAlignment="1">
      <alignment horizontal="left" vertical="center" indent="2"/>
      <protection/>
    </xf>
    <xf numFmtId="0" fontId="2" fillId="0" borderId="23" xfId="55" applyBorder="1" applyAlignment="1">
      <alignment horizontal="left" indent="2"/>
      <protection/>
    </xf>
    <xf numFmtId="0" fontId="7" fillId="33" borderId="11" xfId="55" applyFont="1" applyFill="1" applyBorder="1" applyAlignment="1">
      <alignment horizontal="left" vertical="center" wrapText="1" indent="1"/>
      <protection/>
    </xf>
    <xf numFmtId="0" fontId="7" fillId="33" borderId="11" xfId="55" applyFont="1" applyFill="1" applyBorder="1" applyAlignment="1">
      <alignment horizontal="left" vertical="center" indent="1"/>
      <protection/>
    </xf>
    <xf numFmtId="0" fontId="7" fillId="33" borderId="12" xfId="55" applyFont="1" applyFill="1" applyBorder="1" applyAlignment="1">
      <alignment horizontal="left" vertical="center" indent="1"/>
      <protection/>
    </xf>
    <xf numFmtId="0" fontId="7" fillId="33" borderId="24" xfId="55" applyFont="1" applyFill="1" applyBorder="1" applyAlignment="1">
      <alignment horizontal="center" vertical="center" wrapText="1"/>
      <protection/>
    </xf>
    <xf numFmtId="0" fontId="7" fillId="33" borderId="24" xfId="55" applyFont="1" applyFill="1" applyBorder="1" applyAlignment="1">
      <alignment vertical="center"/>
      <protection/>
    </xf>
    <xf numFmtId="0" fontId="7" fillId="33" borderId="27" xfId="55" applyFont="1" applyFill="1" applyBorder="1" applyAlignment="1">
      <alignment vertical="center"/>
      <protection/>
    </xf>
    <xf numFmtId="0" fontId="7" fillId="33" borderId="25" xfId="55" applyFont="1" applyFill="1" applyBorder="1" applyAlignment="1">
      <alignment horizontal="center" vertical="center" wrapText="1"/>
      <protection/>
    </xf>
    <xf numFmtId="0" fontId="7" fillId="33" borderId="25" xfId="55" applyFont="1" applyFill="1" applyBorder="1" applyAlignment="1">
      <alignment vertical="center"/>
      <protection/>
    </xf>
    <xf numFmtId="0" fontId="7" fillId="33" borderId="28" xfId="55" applyFont="1" applyFill="1" applyBorder="1" applyAlignment="1">
      <alignment vertical="center"/>
      <protection/>
    </xf>
    <xf numFmtId="0" fontId="7" fillId="33" borderId="32" xfId="55" applyFont="1" applyFill="1" applyBorder="1" applyAlignment="1">
      <alignment horizontal="center" vertical="center" wrapText="1"/>
      <protection/>
    </xf>
    <xf numFmtId="0" fontId="7" fillId="33" borderId="51" xfId="55" applyFont="1" applyFill="1" applyBorder="1" applyAlignment="1">
      <alignment horizontal="center" vertical="center" wrapText="1"/>
      <protection/>
    </xf>
    <xf numFmtId="0" fontId="7" fillId="33" borderId="52" xfId="55" applyFont="1" applyFill="1" applyBorder="1" applyAlignment="1">
      <alignment horizontal="center" vertical="center" wrapText="1"/>
      <protection/>
    </xf>
    <xf numFmtId="0" fontId="7" fillId="33" borderId="24" xfId="55" applyFont="1" applyFill="1" applyBorder="1" applyAlignment="1">
      <alignment horizontal="center" vertical="center"/>
      <protection/>
    </xf>
    <xf numFmtId="0" fontId="7" fillId="33" borderId="31" xfId="55" applyFont="1" applyFill="1" applyBorder="1" applyAlignment="1">
      <alignment horizontal="center" vertical="center"/>
      <protection/>
    </xf>
    <xf numFmtId="0" fontId="7" fillId="33" borderId="53" xfId="55" applyFont="1" applyFill="1" applyBorder="1" applyAlignment="1">
      <alignment horizontal="center" vertical="center"/>
      <protection/>
    </xf>
    <xf numFmtId="0" fontId="7" fillId="33" borderId="54" xfId="55" applyFont="1" applyFill="1" applyBorder="1" applyAlignment="1">
      <alignment horizontal="center" vertical="center"/>
      <protection/>
    </xf>
    <xf numFmtId="0" fontId="7" fillId="33" borderId="55" xfId="55" applyFont="1" applyFill="1" applyBorder="1" applyAlignment="1">
      <alignment horizontal="center" vertical="center" wrapText="1"/>
      <protection/>
    </xf>
    <xf numFmtId="0" fontId="7" fillId="33" borderId="13" xfId="55" applyFont="1" applyFill="1" applyBorder="1" applyAlignment="1">
      <alignment horizontal="center" vertical="center" wrapText="1"/>
      <protection/>
    </xf>
    <xf numFmtId="0" fontId="2" fillId="33" borderId="27" xfId="55" applyFill="1" applyBorder="1" applyAlignment="1">
      <alignment vertical="center"/>
      <protection/>
    </xf>
    <xf numFmtId="0" fontId="7" fillId="33" borderId="30" xfId="55" applyFont="1" applyFill="1" applyBorder="1" applyAlignment="1">
      <alignment horizontal="center" vertical="center" wrapText="1"/>
      <protection/>
    </xf>
    <xf numFmtId="0" fontId="7" fillId="33" borderId="56" xfId="55" applyFont="1" applyFill="1" applyBorder="1" applyAlignment="1">
      <alignment horizontal="center" vertical="center" wrapText="1"/>
      <protection/>
    </xf>
    <xf numFmtId="0" fontId="7" fillId="33" borderId="57" xfId="55" applyFont="1" applyFill="1" applyBorder="1" applyAlignment="1">
      <alignment horizontal="center" vertical="center" wrapText="1"/>
      <protection/>
    </xf>
    <xf numFmtId="0" fontId="7" fillId="33" borderId="58" xfId="55" applyFont="1" applyFill="1" applyBorder="1" applyAlignment="1">
      <alignment horizontal="center" vertical="center" wrapText="1"/>
      <protection/>
    </xf>
    <xf numFmtId="0" fontId="8" fillId="33" borderId="59" xfId="55" applyFont="1" applyFill="1" applyBorder="1" applyAlignment="1">
      <alignment horizontal="left" vertical="center" wrapText="1" indent="1"/>
      <protection/>
    </xf>
    <xf numFmtId="0" fontId="2" fillId="0" borderId="60" xfId="55" applyBorder="1" applyAlignment="1">
      <alignment horizontal="left" vertical="center" wrapText="1" indent="1"/>
      <protection/>
    </xf>
    <xf numFmtId="0" fontId="2" fillId="0" borderId="61" xfId="55" applyBorder="1" applyAlignment="1">
      <alignment horizontal="left" vertical="center" wrapText="1" indent="1"/>
      <protection/>
    </xf>
    <xf numFmtId="0" fontId="2" fillId="0" borderId="60" xfId="55" applyBorder="1" applyAlignment="1">
      <alignment horizontal="left" vertical="center" indent="1"/>
      <protection/>
    </xf>
    <xf numFmtId="0" fontId="2" fillId="0" borderId="61" xfId="55" applyBorder="1" applyAlignment="1">
      <alignment horizontal="left" vertical="center" indent="1"/>
      <protection/>
    </xf>
    <xf numFmtId="173" fontId="2" fillId="0" borderId="34" xfId="55" applyNumberFormat="1" applyFont="1" applyFill="1" applyBorder="1" applyAlignment="1" applyProtection="1">
      <alignment vertical="top" wrapText="1" shrinkToFit="1"/>
      <protection locked="0"/>
    </xf>
    <xf numFmtId="173" fontId="2" fillId="0" borderId="49" xfId="55" applyNumberFormat="1" applyFont="1" applyFill="1" applyBorder="1" applyAlignment="1" applyProtection="1">
      <alignment vertical="top" wrapText="1" shrinkToFit="1"/>
      <protection locked="0"/>
    </xf>
    <xf numFmtId="173" fontId="2" fillId="0" borderId="50" xfId="55" applyNumberFormat="1" applyFont="1" applyFill="1" applyBorder="1" applyAlignment="1" applyProtection="1">
      <alignment vertical="top" wrapText="1" shrinkToFit="1"/>
      <protection locked="0"/>
    </xf>
    <xf numFmtId="0" fontId="60" fillId="0" borderId="34" xfId="55" applyFont="1" applyBorder="1" applyAlignment="1" applyProtection="1">
      <alignment horizontal="left" vertical="top" wrapText="1"/>
      <protection locked="0"/>
    </xf>
    <xf numFmtId="0" fontId="60" fillId="0" borderId="49" xfId="55" applyFont="1" applyBorder="1" applyAlignment="1" applyProtection="1">
      <alignment horizontal="left" vertical="top" wrapText="1"/>
      <protection locked="0"/>
    </xf>
    <xf numFmtId="0" fontId="60" fillId="0" borderId="50" xfId="55" applyFont="1" applyBorder="1" applyAlignment="1" applyProtection="1">
      <alignment horizontal="left" vertical="top" wrapText="1"/>
      <protection locked="0"/>
    </xf>
    <xf numFmtId="0" fontId="60" fillId="0" borderId="34" xfId="55" applyFont="1" applyBorder="1" applyAlignment="1" applyProtection="1">
      <alignment horizontal="center" vertical="top" wrapText="1" shrinkToFit="1"/>
      <protection locked="0"/>
    </xf>
    <xf numFmtId="0" fontId="60" fillId="0" borderId="49" xfId="55" applyFont="1" applyBorder="1" applyAlignment="1" applyProtection="1">
      <alignment horizontal="center" vertical="top" wrapText="1" shrinkToFit="1"/>
      <protection locked="0"/>
    </xf>
    <xf numFmtId="0" fontId="60" fillId="0" borderId="50" xfId="55" applyFont="1" applyBorder="1" applyAlignment="1" applyProtection="1">
      <alignment horizontal="center" vertical="top" wrapText="1" shrinkToFit="1"/>
      <protection locked="0"/>
    </xf>
    <xf numFmtId="0" fontId="2" fillId="0" borderId="34" xfId="55" applyBorder="1" applyAlignment="1" applyProtection="1">
      <alignment horizontal="center" vertical="top" wrapText="1" shrinkToFit="1"/>
      <protection locked="0"/>
    </xf>
    <xf numFmtId="0" fontId="2" fillId="0" borderId="49" xfId="55" applyBorder="1" applyAlignment="1" applyProtection="1">
      <alignment horizontal="center" vertical="top" wrapText="1" shrinkToFit="1"/>
      <protection locked="0"/>
    </xf>
    <xf numFmtId="0" fontId="2" fillId="0" borderId="50" xfId="55" applyBorder="1" applyAlignment="1" applyProtection="1">
      <alignment horizontal="center" vertical="top" wrapText="1" shrinkToFit="1"/>
      <protection locked="0"/>
    </xf>
    <xf numFmtId="173" fontId="2" fillId="0" borderId="49" xfId="55" applyNumberFormat="1" applyFill="1" applyBorder="1" applyAlignment="1" applyProtection="1">
      <alignment horizontal="left" vertical="top" wrapText="1" shrinkToFit="1"/>
      <protection locked="0"/>
    </xf>
    <xf numFmtId="173" fontId="2" fillId="0" borderId="50" xfId="55" applyNumberFormat="1" applyFill="1" applyBorder="1" applyAlignment="1" applyProtection="1">
      <alignment horizontal="left" vertical="top" wrapText="1" shrinkToFit="1"/>
      <protection locked="0"/>
    </xf>
    <xf numFmtId="0" fontId="8" fillId="33" borderId="59" xfId="55" applyFont="1" applyFill="1" applyBorder="1" applyAlignment="1">
      <alignment horizontal="left" vertical="center" wrapText="1" indent="1"/>
      <protection/>
    </xf>
    <xf numFmtId="0" fontId="8" fillId="33" borderId="60" xfId="55" applyFont="1" applyFill="1" applyBorder="1" applyAlignment="1">
      <alignment horizontal="left" vertical="center" wrapText="1" indent="1"/>
      <protection/>
    </xf>
    <xf numFmtId="0" fontId="8" fillId="33" borderId="61" xfId="55" applyFont="1" applyFill="1" applyBorder="1" applyAlignment="1">
      <alignment horizontal="left" vertical="center" wrapText="1" indent="1"/>
      <protection/>
    </xf>
    <xf numFmtId="0" fontId="2" fillId="0" borderId="59" xfId="55" applyFont="1" applyBorder="1" applyAlignment="1">
      <alignment horizontal="right" vertical="center" wrapText="1" indent="1"/>
      <protection/>
    </xf>
    <xf numFmtId="0" fontId="2" fillId="0" borderId="60" xfId="55" applyFont="1" applyBorder="1" applyAlignment="1">
      <alignment horizontal="right" vertical="center" wrapText="1" indent="1"/>
      <protection/>
    </xf>
    <xf numFmtId="0" fontId="2" fillId="0" borderId="61" xfId="55" applyFont="1" applyBorder="1" applyAlignment="1">
      <alignment horizontal="right" vertical="center" wrapText="1" indent="1"/>
      <protection/>
    </xf>
    <xf numFmtId="0" fontId="2" fillId="0" borderId="34" xfId="55" applyFont="1" applyFill="1" applyBorder="1" applyAlignment="1" applyProtection="1">
      <alignment horizontal="left" vertical="top" wrapText="1"/>
      <protection locked="0"/>
    </xf>
    <xf numFmtId="0" fontId="2" fillId="0" borderId="49" xfId="55" applyFont="1" applyFill="1" applyBorder="1" applyAlignment="1" applyProtection="1">
      <alignment horizontal="left" vertical="top" wrapText="1"/>
      <protection locked="0"/>
    </xf>
    <xf numFmtId="0" fontId="2" fillId="0" borderId="50" xfId="55" applyFont="1" applyFill="1" applyBorder="1" applyAlignment="1" applyProtection="1">
      <alignment horizontal="left" vertical="top" wrapText="1"/>
      <protection locked="0"/>
    </xf>
    <xf numFmtId="0" fontId="7" fillId="33" borderId="59" xfId="55" applyFont="1" applyFill="1" applyBorder="1" applyAlignment="1">
      <alignment horizontal="left" vertical="center" indent="1"/>
      <protection/>
    </xf>
    <xf numFmtId="0" fontId="2" fillId="0" borderId="10" xfId="55" applyFont="1" applyFill="1" applyBorder="1" applyAlignment="1">
      <alignment horizontal="right" vertical="center" indent="1"/>
      <protection/>
    </xf>
    <xf numFmtId="0" fontId="2" fillId="0" borderId="22" xfId="55" applyFont="1" applyBorder="1" applyAlignment="1">
      <alignment horizontal="right" vertical="center" indent="1"/>
      <protection/>
    </xf>
    <xf numFmtId="172" fontId="11" fillId="0" borderId="62" xfId="55" applyNumberFormat="1" applyFont="1" applyFill="1" applyBorder="1" applyAlignment="1">
      <alignment horizontal="center" vertical="center" shrinkToFit="1"/>
      <protection/>
    </xf>
    <xf numFmtId="0" fontId="2" fillId="0" borderId="37" xfId="55" applyBorder="1" applyAlignment="1">
      <alignment horizontal="center" vertical="center" shrinkToFit="1"/>
      <protection/>
    </xf>
    <xf numFmtId="0" fontId="2" fillId="0" borderId="63" xfId="55" applyBorder="1" applyAlignment="1">
      <alignment horizontal="center" vertical="center" shrinkToFit="1"/>
      <protection/>
    </xf>
    <xf numFmtId="0" fontId="2" fillId="0" borderId="11" xfId="55" applyFont="1" applyFill="1" applyBorder="1" applyAlignment="1">
      <alignment horizontal="right" vertical="center" indent="1"/>
      <protection/>
    </xf>
    <xf numFmtId="0" fontId="2" fillId="0" borderId="24" xfId="55" applyFont="1" applyFill="1" applyBorder="1" applyAlignment="1">
      <alignment horizontal="right" vertical="center" indent="1"/>
      <protection/>
    </xf>
    <xf numFmtId="172" fontId="11" fillId="0" borderId="64" xfId="55" applyNumberFormat="1" applyFont="1" applyFill="1" applyBorder="1" applyAlignment="1">
      <alignment horizontal="center" vertical="center" shrinkToFit="1"/>
      <protection/>
    </xf>
    <xf numFmtId="172" fontId="11" fillId="0" borderId="65" xfId="55" applyNumberFormat="1" applyFont="1" applyFill="1" applyBorder="1" applyAlignment="1">
      <alignment horizontal="center" vertical="center" shrinkToFit="1"/>
      <protection/>
    </xf>
    <xf numFmtId="0" fontId="13" fillId="0" borderId="0" xfId="55" applyFont="1" applyAlignment="1" applyProtection="1">
      <alignment/>
      <protection hidden="1"/>
    </xf>
    <xf numFmtId="173" fontId="11" fillId="0" borderId="38" xfId="55" applyNumberFormat="1" applyFont="1" applyFill="1" applyBorder="1" applyAlignment="1">
      <alignment horizontal="center" vertical="center" shrinkToFit="1"/>
      <protection/>
    </xf>
    <xf numFmtId="173" fontId="7" fillId="0" borderId="38" xfId="55" applyNumberFormat="1" applyFont="1" applyFill="1" applyBorder="1" applyAlignment="1">
      <alignment horizontal="center" vertical="center" shrinkToFit="1"/>
      <protection/>
    </xf>
    <xf numFmtId="0" fontId="2" fillId="0" borderId="26" xfId="55" applyFont="1" applyFill="1" applyBorder="1" applyAlignment="1">
      <alignment horizontal="right" vertical="center" indent="1"/>
      <protection/>
    </xf>
    <xf numFmtId="0" fontId="2" fillId="0" borderId="66" xfId="55" applyFont="1" applyBorder="1" applyAlignment="1">
      <alignment horizontal="right" vertical="center" indent="1"/>
      <protection/>
    </xf>
    <xf numFmtId="0" fontId="2" fillId="0" borderId="67" xfId="55" applyFont="1" applyBorder="1" applyAlignment="1">
      <alignment horizontal="right" vertical="center" indent="1"/>
      <protection/>
    </xf>
    <xf numFmtId="172" fontId="11" fillId="0" borderId="0" xfId="55" applyNumberFormat="1" applyFont="1" applyFill="1" applyBorder="1" applyAlignment="1">
      <alignment horizontal="center" vertical="center" shrinkToFit="1"/>
      <protection/>
    </xf>
    <xf numFmtId="3" fontId="11" fillId="0" borderId="38" xfId="59" applyNumberFormat="1" applyFont="1" applyFill="1" applyBorder="1" applyAlignment="1">
      <alignment horizontal="center" vertical="center" shrinkToFit="1"/>
    </xf>
    <xf numFmtId="0" fontId="2" fillId="0" borderId="26" xfId="55" applyFont="1" applyFill="1" applyBorder="1" applyAlignment="1">
      <alignment horizontal="right" vertical="center" indent="1" shrinkToFit="1"/>
      <protection/>
    </xf>
    <xf numFmtId="0" fontId="2" fillId="0" borderId="66" xfId="55" applyFont="1" applyBorder="1" applyAlignment="1">
      <alignment horizontal="right" vertical="center" indent="1" shrinkToFit="1"/>
      <protection/>
    </xf>
    <xf numFmtId="0" fontId="2" fillId="0" borderId="67" xfId="55" applyFont="1" applyBorder="1" applyAlignment="1">
      <alignment horizontal="right" vertical="center" indent="1" shrinkToFit="1"/>
      <protection/>
    </xf>
    <xf numFmtId="172" fontId="11" fillId="0" borderId="68" xfId="55" applyNumberFormat="1" applyFont="1" applyFill="1" applyBorder="1" applyAlignment="1">
      <alignment horizontal="center" vertical="center" shrinkToFit="1"/>
      <protection/>
    </xf>
    <xf numFmtId="172" fontId="11" fillId="0" borderId="69" xfId="55" applyNumberFormat="1" applyFont="1" applyFill="1" applyBorder="1" applyAlignment="1">
      <alignment horizontal="center" vertical="center" shrinkToFit="1"/>
      <protection/>
    </xf>
    <xf numFmtId="172" fontId="11" fillId="0" borderId="70" xfId="55" applyNumberFormat="1" applyFont="1" applyFill="1" applyBorder="1" applyAlignment="1">
      <alignment horizontal="center" vertical="center" shrinkToFit="1"/>
      <protection/>
    </xf>
    <xf numFmtId="174" fontId="2" fillId="0" borderId="71" xfId="59" applyNumberFormat="1" applyFont="1" applyFill="1" applyBorder="1" applyAlignment="1">
      <alignment horizontal="center" vertical="center" shrinkToFit="1"/>
    </xf>
    <xf numFmtId="174" fontId="0" fillId="0" borderId="71" xfId="59" applyNumberFormat="1" applyFont="1" applyBorder="1" applyAlignment="1">
      <alignment horizontal="center" vertical="center" shrinkToFit="1"/>
    </xf>
    <xf numFmtId="0" fontId="2" fillId="0" borderId="12" xfId="55" applyFont="1" applyFill="1" applyBorder="1" applyAlignment="1">
      <alignment horizontal="right" vertical="center" indent="1"/>
      <protection/>
    </xf>
    <xf numFmtId="0" fontId="2" fillId="0" borderId="27" xfId="55" applyFont="1" applyFill="1" applyBorder="1" applyAlignment="1">
      <alignment horizontal="right" vertical="center" indent="1"/>
      <protection/>
    </xf>
    <xf numFmtId="174" fontId="2" fillId="0" borderId="72" xfId="55" applyNumberFormat="1" applyBorder="1" applyAlignment="1">
      <alignment horizontal="center" shrinkToFit="1"/>
      <protection/>
    </xf>
    <xf numFmtId="0" fontId="2" fillId="0" borderId="0" xfId="55" applyFont="1" applyAlignment="1" applyProtection="1">
      <alignment horizontal="left" wrapText="1" indent="1" shrinkToFit="1"/>
      <protection hidden="1"/>
    </xf>
    <xf numFmtId="0" fontId="15" fillId="0" borderId="0" xfId="55" applyFont="1" applyAlignment="1" applyProtection="1">
      <alignment horizontal="left" shrinkToFit="1"/>
      <protection hidden="1"/>
    </xf>
    <xf numFmtId="175" fontId="25" fillId="0" borderId="0" xfId="55" applyNumberFormat="1" applyFont="1" applyAlignment="1" applyProtection="1">
      <alignment horizontal="center"/>
      <protection hidden="1"/>
    </xf>
    <xf numFmtId="0" fontId="16" fillId="0" borderId="0" xfId="55" applyFont="1" applyAlignment="1" applyProtection="1">
      <alignment horizontal="left" vertical="center" shrinkToFit="1"/>
      <protection hidden="1"/>
    </xf>
    <xf numFmtId="0" fontId="15" fillId="0" borderId="0" xfId="55" applyFont="1" applyAlignment="1" applyProtection="1">
      <alignment horizontal="center" shrinkToFit="1"/>
      <protection hidden="1"/>
    </xf>
    <xf numFmtId="0" fontId="2" fillId="0" borderId="0" xfId="55" applyFont="1" applyAlignment="1" applyProtection="1">
      <alignment horizontal="left" vertical="justify" wrapText="1" indent="1" shrinkToFit="1"/>
      <protection hidden="1"/>
    </xf>
    <xf numFmtId="0" fontId="2" fillId="0" borderId="0" xfId="55" applyFont="1" applyAlignment="1" applyProtection="1">
      <alignment horizontal="left" indent="1" shrinkToFit="1"/>
      <protection hidden="1"/>
    </xf>
    <xf numFmtId="0" fontId="15" fillId="0" borderId="0" xfId="55" applyFont="1" applyAlignment="1" applyProtection="1">
      <alignment shrinkToFi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Percent 2" xfId="59"/>
    <cellStyle name="Title" xfId="60"/>
    <cellStyle name="Total" xfId="61"/>
    <cellStyle name="Warning Text" xfId="62"/>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5"/>
    <pageSetUpPr fitToPage="1"/>
  </sheetPr>
  <dimension ref="A1:L71"/>
  <sheetViews>
    <sheetView showGridLines="0" tabSelected="1" zoomScale="90" zoomScaleNormal="90" zoomScalePageLayoutView="0" workbookViewId="0" topLeftCell="C19">
      <selection activeCell="K28" sqref="K28:K32"/>
    </sheetView>
  </sheetViews>
  <sheetFormatPr defaultColWidth="9.140625" defaultRowHeight="15"/>
  <cols>
    <col min="1" max="1" width="39.28125" style="3" customWidth="1"/>
    <col min="2" max="2" width="6.57421875" style="3" customWidth="1"/>
    <col min="3" max="3" width="8.00390625" style="3" customWidth="1"/>
    <col min="4" max="4" width="10.00390625" style="3" customWidth="1"/>
    <col min="5" max="5" width="9.8515625" style="3" customWidth="1"/>
    <col min="6" max="6" width="11.28125" style="3" customWidth="1"/>
    <col min="7" max="7" width="8.7109375" style="3" customWidth="1"/>
    <col min="8" max="8" width="9.00390625" style="3" customWidth="1"/>
    <col min="9" max="10" width="9.7109375" style="3" customWidth="1"/>
    <col min="11" max="11" width="118.8515625" style="4" customWidth="1"/>
    <col min="12" max="12" width="6.57421875" style="2" customWidth="1"/>
    <col min="13" max="16384" width="9.140625" style="3" customWidth="1"/>
  </cols>
  <sheetData>
    <row r="1" spans="1:11" ht="18">
      <c r="A1" s="132" t="s">
        <v>57</v>
      </c>
      <c r="B1" s="133"/>
      <c r="C1" s="133"/>
      <c r="D1" s="133"/>
      <c r="E1" s="133"/>
      <c r="F1" s="133"/>
      <c r="G1" s="133"/>
      <c r="H1" s="133"/>
      <c r="I1" s="133"/>
      <c r="J1" s="133"/>
      <c r="K1" s="1"/>
    </row>
    <row r="2" spans="1:10" ht="22.5" customHeight="1" thickBot="1">
      <c r="A2" s="134" t="s">
        <v>0</v>
      </c>
      <c r="B2" s="135"/>
      <c r="C2" s="135"/>
      <c r="D2" s="135"/>
      <c r="E2" s="135"/>
      <c r="F2" s="135"/>
      <c r="G2" s="135"/>
      <c r="H2" s="135"/>
      <c r="I2" s="135"/>
      <c r="J2" s="135"/>
    </row>
    <row r="3" spans="1:11" ht="18.75" customHeight="1">
      <c r="A3" s="5" t="s">
        <v>1</v>
      </c>
      <c r="B3" s="136" t="s">
        <v>66</v>
      </c>
      <c r="C3" s="136"/>
      <c r="D3" s="136"/>
      <c r="E3" s="136"/>
      <c r="F3" s="136"/>
      <c r="G3" s="136"/>
      <c r="H3" s="136"/>
      <c r="I3" s="136"/>
      <c r="J3" s="137"/>
      <c r="K3" s="6" t="str">
        <f>IF(B3=0,"",B3)</f>
        <v>MTÜ Torgu Kogukonnamaja</v>
      </c>
    </row>
    <row r="4" spans="1:11" ht="18" customHeight="1">
      <c r="A4" s="7" t="s">
        <v>2</v>
      </c>
      <c r="B4" s="138" t="s">
        <v>67</v>
      </c>
      <c r="C4" s="138"/>
      <c r="D4" s="138"/>
      <c r="E4" s="138"/>
      <c r="F4" s="138"/>
      <c r="G4" s="138"/>
      <c r="H4" s="138"/>
      <c r="I4" s="138"/>
      <c r="J4" s="139"/>
      <c r="K4" s="8" t="str">
        <f>IF(B4=0,"",B4)</f>
        <v>Traktoriteenuse pakkumine kogukonnateenusena</v>
      </c>
    </row>
    <row r="5" spans="1:11" ht="18" customHeight="1">
      <c r="A5" s="7" t="s">
        <v>3</v>
      </c>
      <c r="B5" s="123">
        <v>41974</v>
      </c>
      <c r="C5" s="124"/>
      <c r="D5" s="124"/>
      <c r="E5" s="125"/>
      <c r="F5" s="126"/>
      <c r="G5" s="126"/>
      <c r="H5" s="126"/>
      <c r="I5" s="126"/>
      <c r="J5" s="127"/>
      <c r="K5" s="120">
        <v>41974</v>
      </c>
    </row>
    <row r="6" spans="1:11" ht="18" customHeight="1" thickBot="1">
      <c r="A6" s="9" t="s">
        <v>4</v>
      </c>
      <c r="B6" s="131">
        <v>42369</v>
      </c>
      <c r="C6" s="131"/>
      <c r="D6" s="131"/>
      <c r="E6" s="128"/>
      <c r="F6" s="129"/>
      <c r="G6" s="129"/>
      <c r="H6" s="129"/>
      <c r="I6" s="129"/>
      <c r="J6" s="130"/>
      <c r="K6" s="121">
        <v>42369</v>
      </c>
    </row>
    <row r="7" spans="1:12" s="11" customFormat="1" ht="9" customHeight="1" thickBot="1">
      <c r="A7" s="10"/>
      <c r="K7" s="12"/>
      <c r="L7" s="13"/>
    </row>
    <row r="8" spans="1:11" ht="20.25" customHeight="1" thickBot="1">
      <c r="A8" s="143" t="s">
        <v>5</v>
      </c>
      <c r="B8" s="144"/>
      <c r="C8" s="144"/>
      <c r="D8" s="144"/>
      <c r="E8" s="145"/>
      <c r="F8" s="146" t="s">
        <v>6</v>
      </c>
      <c r="G8" s="147"/>
      <c r="H8" s="147"/>
      <c r="I8" s="147"/>
      <c r="J8" s="148"/>
      <c r="K8" s="14" t="s">
        <v>7</v>
      </c>
    </row>
    <row r="9" spans="1:11" ht="18" customHeight="1">
      <c r="A9" s="149" t="s">
        <v>8</v>
      </c>
      <c r="B9" s="152" t="s">
        <v>9</v>
      </c>
      <c r="C9" s="152" t="s">
        <v>10</v>
      </c>
      <c r="D9" s="152" t="s">
        <v>11</v>
      </c>
      <c r="E9" s="155" t="s">
        <v>12</v>
      </c>
      <c r="F9" s="158" t="s">
        <v>13</v>
      </c>
      <c r="G9" s="161" t="s">
        <v>46</v>
      </c>
      <c r="H9" s="161"/>
      <c r="I9" s="161"/>
      <c r="J9" s="162" t="s">
        <v>12</v>
      </c>
      <c r="K9" s="165" t="s">
        <v>47</v>
      </c>
    </row>
    <row r="10" spans="1:11" ht="17.25" customHeight="1">
      <c r="A10" s="150"/>
      <c r="B10" s="153"/>
      <c r="C10" s="153"/>
      <c r="D10" s="153"/>
      <c r="E10" s="156"/>
      <c r="F10" s="159"/>
      <c r="G10" s="152" t="s">
        <v>14</v>
      </c>
      <c r="H10" s="168" t="s">
        <v>15</v>
      </c>
      <c r="I10" s="170" t="s">
        <v>16</v>
      </c>
      <c r="J10" s="163"/>
      <c r="K10" s="159"/>
    </row>
    <row r="11" spans="1:12" s="16" customFormat="1" ht="48" customHeight="1" thickBot="1">
      <c r="A11" s="151"/>
      <c r="B11" s="154"/>
      <c r="C11" s="154"/>
      <c r="D11" s="154"/>
      <c r="E11" s="157"/>
      <c r="F11" s="160"/>
      <c r="G11" s="167"/>
      <c r="H11" s="169"/>
      <c r="I11" s="171"/>
      <c r="J11" s="164"/>
      <c r="K11" s="166"/>
      <c r="L11" s="15"/>
    </row>
    <row r="12" spans="1:11" ht="6" customHeight="1" thickBot="1">
      <c r="A12" s="17"/>
      <c r="B12" s="18"/>
      <c r="C12" s="19"/>
      <c r="D12" s="20"/>
      <c r="E12" s="21"/>
      <c r="F12" s="22"/>
      <c r="G12" s="19"/>
      <c r="H12" s="19"/>
      <c r="I12" s="20"/>
      <c r="J12" s="21"/>
      <c r="K12" s="23"/>
    </row>
    <row r="13" spans="1:12" s="31" customFormat="1" ht="24" customHeight="1" thickBot="1">
      <c r="A13" s="172" t="s">
        <v>59</v>
      </c>
      <c r="B13" s="173"/>
      <c r="C13" s="173"/>
      <c r="D13" s="174"/>
      <c r="E13" s="24">
        <f>SUM(E14:E20)</f>
        <v>0</v>
      </c>
      <c r="F13" s="25">
        <f>SUM(F14:F20)</f>
        <v>0</v>
      </c>
      <c r="G13" s="26">
        <f>SUM(G14:G20)</f>
        <v>0</v>
      </c>
      <c r="H13" s="26" t="s">
        <v>18</v>
      </c>
      <c r="I13" s="27" t="s">
        <v>18</v>
      </c>
      <c r="J13" s="28">
        <f>SUM(J14:J20)</f>
        <v>0</v>
      </c>
      <c r="K13" s="29" t="str">
        <f>A13</f>
        <v>1. Tööjõukulud  (koos maksudega)</v>
      </c>
      <c r="L13" s="30" t="str">
        <f>IF(E13=J13," ","Eelarve ja fin.allikad pole omavahel tasakaalus")</f>
        <v> </v>
      </c>
    </row>
    <row r="14" spans="1:12" s="115" customFormat="1" ht="15" customHeight="1">
      <c r="A14" s="113" t="s">
        <v>17</v>
      </c>
      <c r="B14" s="33"/>
      <c r="C14" s="34"/>
      <c r="D14" s="35"/>
      <c r="E14" s="36">
        <f>C14*D14</f>
        <v>0</v>
      </c>
      <c r="F14" s="37"/>
      <c r="G14" s="38"/>
      <c r="H14" s="39" t="s">
        <v>18</v>
      </c>
      <c r="I14" s="40" t="s">
        <v>18</v>
      </c>
      <c r="J14" s="36">
        <f aca="true" t="shared" si="0" ref="J14:J20">F14+G14</f>
        <v>0</v>
      </c>
      <c r="K14" s="140"/>
      <c r="L14" s="114" t="str">
        <f aca="true" t="shared" si="1" ref="L14:L47">IF(E14=J14," ","Eelarve ja fin.allikad pole omavahel tasakaalus")</f>
        <v> </v>
      </c>
    </row>
    <row r="15" spans="1:12" s="115" customFormat="1" ht="15" customHeight="1">
      <c r="A15" s="116" t="s">
        <v>19</v>
      </c>
      <c r="B15" s="42"/>
      <c r="C15" s="43"/>
      <c r="D15" s="44"/>
      <c r="E15" s="36">
        <f>C15*D15</f>
        <v>0</v>
      </c>
      <c r="F15" s="45"/>
      <c r="G15" s="46"/>
      <c r="H15" s="47" t="s">
        <v>18</v>
      </c>
      <c r="I15" s="48" t="s">
        <v>18</v>
      </c>
      <c r="J15" s="36">
        <f t="shared" si="0"/>
        <v>0</v>
      </c>
      <c r="K15" s="141"/>
      <c r="L15" s="114" t="str">
        <f t="shared" si="1"/>
        <v> </v>
      </c>
    </row>
    <row r="16" spans="1:12" s="115" customFormat="1" ht="15" customHeight="1">
      <c r="A16" s="116" t="s">
        <v>20</v>
      </c>
      <c r="B16" s="42"/>
      <c r="C16" s="43"/>
      <c r="D16" s="44"/>
      <c r="E16" s="36">
        <f>C16*D16</f>
        <v>0</v>
      </c>
      <c r="F16" s="45"/>
      <c r="G16" s="46"/>
      <c r="H16" s="47" t="s">
        <v>18</v>
      </c>
      <c r="I16" s="48" t="s">
        <v>18</v>
      </c>
      <c r="J16" s="36">
        <f t="shared" si="0"/>
        <v>0</v>
      </c>
      <c r="K16" s="141"/>
      <c r="L16" s="114" t="str">
        <f t="shared" si="1"/>
        <v> </v>
      </c>
    </row>
    <row r="17" spans="1:12" s="115" customFormat="1" ht="15" customHeight="1">
      <c r="A17" s="116" t="s">
        <v>21</v>
      </c>
      <c r="B17" s="42"/>
      <c r="C17" s="43"/>
      <c r="D17" s="44"/>
      <c r="E17" s="36">
        <f>C17*D17</f>
        <v>0</v>
      </c>
      <c r="F17" s="45"/>
      <c r="G17" s="46"/>
      <c r="H17" s="47" t="s">
        <v>18</v>
      </c>
      <c r="I17" s="48" t="s">
        <v>18</v>
      </c>
      <c r="J17" s="36">
        <f t="shared" si="0"/>
        <v>0</v>
      </c>
      <c r="K17" s="141"/>
      <c r="L17" s="114" t="str">
        <f t="shared" si="1"/>
        <v> </v>
      </c>
    </row>
    <row r="18" spans="1:12" s="115" customFormat="1" ht="15" customHeight="1">
      <c r="A18" s="116" t="s">
        <v>22</v>
      </c>
      <c r="B18" s="42"/>
      <c r="C18" s="43"/>
      <c r="D18" s="44"/>
      <c r="E18" s="36">
        <f>C18*D18</f>
        <v>0</v>
      </c>
      <c r="F18" s="45"/>
      <c r="G18" s="46"/>
      <c r="H18" s="47" t="s">
        <v>18</v>
      </c>
      <c r="I18" s="48" t="s">
        <v>18</v>
      </c>
      <c r="J18" s="36">
        <f t="shared" si="0"/>
        <v>0</v>
      </c>
      <c r="K18" s="141"/>
      <c r="L18" s="114" t="str">
        <f t="shared" si="1"/>
        <v> </v>
      </c>
    </row>
    <row r="19" spans="1:12" s="115" customFormat="1" ht="15" customHeight="1">
      <c r="A19" s="117" t="s">
        <v>51</v>
      </c>
      <c r="B19" s="49" t="s">
        <v>18</v>
      </c>
      <c r="C19" s="50" t="s">
        <v>18</v>
      </c>
      <c r="D19" s="51" t="s">
        <v>18</v>
      </c>
      <c r="E19" s="36">
        <f>SUM(E14:E18)*1%</f>
        <v>0</v>
      </c>
      <c r="F19" s="52">
        <f>SUM(F14:F18)*1%</f>
        <v>0</v>
      </c>
      <c r="G19" s="53">
        <f>SUM(G14:G18)*1%</f>
        <v>0</v>
      </c>
      <c r="H19" s="47" t="s">
        <v>18</v>
      </c>
      <c r="I19" s="48" t="s">
        <v>18</v>
      </c>
      <c r="J19" s="36">
        <f t="shared" si="0"/>
        <v>0</v>
      </c>
      <c r="K19" s="141"/>
      <c r="L19" s="114" t="str">
        <f t="shared" si="1"/>
        <v> </v>
      </c>
    </row>
    <row r="20" spans="1:12" s="115" customFormat="1" ht="15" customHeight="1" thickBot="1">
      <c r="A20" s="118" t="s">
        <v>52</v>
      </c>
      <c r="B20" s="54" t="s">
        <v>18</v>
      </c>
      <c r="C20" s="55" t="s">
        <v>18</v>
      </c>
      <c r="D20" s="56" t="s">
        <v>18</v>
      </c>
      <c r="E20" s="36">
        <f>SUM(E14:E18)*33%</f>
        <v>0</v>
      </c>
      <c r="F20" s="57">
        <f>SUM(F14:F18)*33%</f>
        <v>0</v>
      </c>
      <c r="G20" s="58">
        <f>SUM(G14:G18)*33%</f>
        <v>0</v>
      </c>
      <c r="H20" s="59" t="s">
        <v>18</v>
      </c>
      <c r="I20" s="60" t="s">
        <v>18</v>
      </c>
      <c r="J20" s="36">
        <f t="shared" si="0"/>
        <v>0</v>
      </c>
      <c r="K20" s="142"/>
      <c r="L20" s="114" t="str">
        <f t="shared" si="1"/>
        <v> </v>
      </c>
    </row>
    <row r="21" spans="1:12" s="62" customFormat="1" ht="28.5" customHeight="1" thickBot="1">
      <c r="A21" s="172" t="s">
        <v>60</v>
      </c>
      <c r="B21" s="175"/>
      <c r="C21" s="175"/>
      <c r="D21" s="176"/>
      <c r="E21" s="24">
        <f aca="true" t="shared" si="2" ref="E21:J21">SUM(E22:E26)</f>
        <v>0</v>
      </c>
      <c r="F21" s="25">
        <f t="shared" si="2"/>
        <v>0</v>
      </c>
      <c r="G21" s="26">
        <f t="shared" si="2"/>
        <v>0</v>
      </c>
      <c r="H21" s="26">
        <f t="shared" si="2"/>
        <v>0</v>
      </c>
      <c r="I21" s="27">
        <f t="shared" si="2"/>
        <v>0</v>
      </c>
      <c r="J21" s="28">
        <f t="shared" si="2"/>
        <v>0</v>
      </c>
      <c r="K21" s="61" t="s">
        <v>50</v>
      </c>
      <c r="L21" s="30"/>
    </row>
    <row r="22" spans="1:12" ht="15" customHeight="1">
      <c r="A22" s="32" t="s">
        <v>23</v>
      </c>
      <c r="B22" s="33"/>
      <c r="C22" s="34"/>
      <c r="D22" s="35"/>
      <c r="E22" s="36">
        <f aca="true" t="shared" si="3" ref="E22:E30">C22*D22</f>
        <v>0</v>
      </c>
      <c r="F22" s="37"/>
      <c r="G22" s="38"/>
      <c r="H22" s="38"/>
      <c r="I22" s="63"/>
      <c r="J22" s="36">
        <f>SUM(F22:I22)</f>
        <v>0</v>
      </c>
      <c r="K22" s="183"/>
      <c r="L22" s="30" t="str">
        <f t="shared" si="1"/>
        <v> </v>
      </c>
    </row>
    <row r="23" spans="1:12" ht="15" customHeight="1">
      <c r="A23" s="64" t="s">
        <v>24</v>
      </c>
      <c r="B23" s="65"/>
      <c r="C23" s="66"/>
      <c r="D23" s="63"/>
      <c r="E23" s="36">
        <f t="shared" si="3"/>
        <v>0</v>
      </c>
      <c r="F23" s="37"/>
      <c r="G23" s="38"/>
      <c r="H23" s="38"/>
      <c r="I23" s="38"/>
      <c r="J23" s="36">
        <f aca="true" t="shared" si="4" ref="J23:J32">SUM(F23:I23)</f>
        <v>0</v>
      </c>
      <c r="K23" s="184"/>
      <c r="L23" s="30" t="str">
        <f t="shared" si="1"/>
        <v> </v>
      </c>
    </row>
    <row r="24" spans="1:12" ht="15" customHeight="1">
      <c r="A24" s="64" t="s">
        <v>25</v>
      </c>
      <c r="B24" s="65"/>
      <c r="C24" s="66"/>
      <c r="D24" s="63"/>
      <c r="E24" s="36">
        <f t="shared" si="3"/>
        <v>0</v>
      </c>
      <c r="F24" s="37"/>
      <c r="G24" s="38"/>
      <c r="H24" s="38"/>
      <c r="I24" s="63"/>
      <c r="J24" s="36">
        <f t="shared" si="4"/>
        <v>0</v>
      </c>
      <c r="K24" s="184"/>
      <c r="L24" s="30" t="str">
        <f t="shared" si="1"/>
        <v> </v>
      </c>
    </row>
    <row r="25" spans="1:12" ht="15" customHeight="1">
      <c r="A25" s="64"/>
      <c r="B25" s="65"/>
      <c r="C25" s="66"/>
      <c r="D25" s="63"/>
      <c r="E25" s="36">
        <f t="shared" si="3"/>
        <v>0</v>
      </c>
      <c r="F25" s="37"/>
      <c r="G25" s="38"/>
      <c r="H25" s="38"/>
      <c r="I25" s="63"/>
      <c r="J25" s="36">
        <f t="shared" si="4"/>
        <v>0</v>
      </c>
      <c r="K25" s="184"/>
      <c r="L25" s="30" t="str">
        <f t="shared" si="1"/>
        <v> </v>
      </c>
    </row>
    <row r="26" spans="1:12" ht="15.75" customHeight="1" thickBot="1">
      <c r="A26" s="64"/>
      <c r="B26" s="65"/>
      <c r="C26" s="66"/>
      <c r="D26" s="63"/>
      <c r="E26" s="36">
        <f t="shared" si="3"/>
        <v>0</v>
      </c>
      <c r="F26" s="37"/>
      <c r="G26" s="38"/>
      <c r="H26" s="38"/>
      <c r="I26" s="63"/>
      <c r="J26" s="36">
        <f t="shared" si="4"/>
        <v>0</v>
      </c>
      <c r="K26" s="185"/>
      <c r="L26" s="30" t="str">
        <f t="shared" si="1"/>
        <v> </v>
      </c>
    </row>
    <row r="27" spans="1:12" s="75" customFormat="1" ht="27" customHeight="1" thickBot="1">
      <c r="A27" s="172" t="s">
        <v>58</v>
      </c>
      <c r="B27" s="173"/>
      <c r="C27" s="173"/>
      <c r="D27" s="174"/>
      <c r="E27" s="24">
        <f aca="true" t="shared" si="5" ref="E27:J27">SUM(E28:E32)</f>
        <v>30000</v>
      </c>
      <c r="F27" s="25">
        <f t="shared" si="5"/>
        <v>25000</v>
      </c>
      <c r="G27" s="26">
        <f t="shared" si="5"/>
        <v>5000</v>
      </c>
      <c r="H27" s="26">
        <f t="shared" si="5"/>
        <v>0</v>
      </c>
      <c r="I27" s="27">
        <f t="shared" si="5"/>
        <v>0</v>
      </c>
      <c r="J27" s="28">
        <f t="shared" si="5"/>
        <v>30000</v>
      </c>
      <c r="K27" s="74" t="str">
        <f>A27</f>
        <v>3. Projekti elluviimisega seotud vahendite soetamine ja remonditööd ning ehitusinvesteeringud</v>
      </c>
      <c r="L27" s="30" t="str">
        <f>IF(E27=J27," ","Eelarve ja fin.allikad pole omavahel tasakaalus")</f>
        <v> </v>
      </c>
    </row>
    <row r="28" spans="1:12" ht="15" customHeight="1">
      <c r="A28" s="64" t="s">
        <v>63</v>
      </c>
      <c r="B28" s="65" t="s">
        <v>64</v>
      </c>
      <c r="C28" s="66">
        <v>1</v>
      </c>
      <c r="D28" s="63">
        <v>30000</v>
      </c>
      <c r="E28" s="36">
        <f>C28*D28</f>
        <v>30000</v>
      </c>
      <c r="F28" s="37">
        <v>25000</v>
      </c>
      <c r="G28" s="38">
        <v>5000</v>
      </c>
      <c r="H28" s="38"/>
      <c r="I28" s="63"/>
      <c r="J28" s="36">
        <f t="shared" si="4"/>
        <v>30000</v>
      </c>
      <c r="K28" s="186" t="s">
        <v>65</v>
      </c>
      <c r="L28" s="30" t="str">
        <f t="shared" si="1"/>
        <v> </v>
      </c>
    </row>
    <row r="29" spans="1:12" ht="15" customHeight="1">
      <c r="A29" s="64" t="s">
        <v>26</v>
      </c>
      <c r="B29" s="65"/>
      <c r="C29" s="66"/>
      <c r="D29" s="63"/>
      <c r="E29" s="36">
        <f t="shared" si="3"/>
        <v>0</v>
      </c>
      <c r="F29" s="37"/>
      <c r="G29" s="38"/>
      <c r="H29" s="38"/>
      <c r="I29" s="38"/>
      <c r="J29" s="36">
        <f>SUM(F29:I29)</f>
        <v>0</v>
      </c>
      <c r="K29" s="187"/>
      <c r="L29" s="30" t="str">
        <f t="shared" si="1"/>
        <v> </v>
      </c>
    </row>
    <row r="30" spans="1:12" ht="15" customHeight="1">
      <c r="A30" s="64"/>
      <c r="B30" s="65"/>
      <c r="C30" s="66"/>
      <c r="D30" s="63"/>
      <c r="E30" s="36">
        <f t="shared" si="3"/>
        <v>0</v>
      </c>
      <c r="F30" s="37"/>
      <c r="G30" s="38"/>
      <c r="H30" s="38"/>
      <c r="I30" s="63"/>
      <c r="J30" s="36">
        <f>SUM(F30:I30)</f>
        <v>0</v>
      </c>
      <c r="K30" s="187"/>
      <c r="L30" s="30" t="str">
        <f t="shared" si="1"/>
        <v> </v>
      </c>
    </row>
    <row r="31" spans="1:12" ht="15" customHeight="1">
      <c r="A31" s="41"/>
      <c r="B31" s="42"/>
      <c r="C31" s="43"/>
      <c r="D31" s="44"/>
      <c r="E31" s="36">
        <f>C31*D31</f>
        <v>0</v>
      </c>
      <c r="F31" s="45"/>
      <c r="G31" s="46"/>
      <c r="H31" s="46"/>
      <c r="I31" s="44"/>
      <c r="J31" s="36">
        <f>SUM(F31:I31)</f>
        <v>0</v>
      </c>
      <c r="K31" s="187"/>
      <c r="L31" s="30" t="str">
        <f t="shared" si="1"/>
        <v> </v>
      </c>
    </row>
    <row r="32" spans="1:12" ht="15" customHeight="1" thickBot="1">
      <c r="A32" s="67"/>
      <c r="B32" s="68"/>
      <c r="C32" s="69"/>
      <c r="D32" s="70"/>
      <c r="E32" s="36">
        <f>C32*D32</f>
        <v>0</v>
      </c>
      <c r="F32" s="71"/>
      <c r="G32" s="72"/>
      <c r="H32" s="72"/>
      <c r="I32" s="73"/>
      <c r="J32" s="36">
        <f t="shared" si="4"/>
        <v>0</v>
      </c>
      <c r="K32" s="188"/>
      <c r="L32" s="30" t="str">
        <f t="shared" si="1"/>
        <v> </v>
      </c>
    </row>
    <row r="33" spans="1:12" s="75" customFormat="1" ht="27" customHeight="1" thickBot="1">
      <c r="A33" s="172" t="s">
        <v>61</v>
      </c>
      <c r="B33" s="173"/>
      <c r="C33" s="173"/>
      <c r="D33" s="174"/>
      <c r="E33" s="24">
        <f aca="true" t="shared" si="6" ref="E33:J33">SUM(E34:E39)</f>
        <v>0</v>
      </c>
      <c r="F33" s="25">
        <f t="shared" si="6"/>
        <v>0</v>
      </c>
      <c r="G33" s="26">
        <f t="shared" si="6"/>
        <v>0</v>
      </c>
      <c r="H33" s="26">
        <f t="shared" si="6"/>
        <v>0</v>
      </c>
      <c r="I33" s="27">
        <f t="shared" si="6"/>
        <v>0</v>
      </c>
      <c r="J33" s="28">
        <f t="shared" si="6"/>
        <v>0</v>
      </c>
      <c r="K33" s="74" t="str">
        <f>A33</f>
        <v>4. Projekti ürituste korraldamisega seotud kulud vastavalt tegevuskavale</v>
      </c>
      <c r="L33" s="30" t="str">
        <f t="shared" si="1"/>
        <v> </v>
      </c>
    </row>
    <row r="34" spans="1:12" ht="15" customHeight="1">
      <c r="A34" s="32" t="s">
        <v>27</v>
      </c>
      <c r="B34" s="33"/>
      <c r="C34" s="34"/>
      <c r="D34" s="35"/>
      <c r="E34" s="36">
        <f aca="true" t="shared" si="7" ref="E34:E39">C34*D34</f>
        <v>0</v>
      </c>
      <c r="F34" s="37"/>
      <c r="G34" s="38"/>
      <c r="H34" s="38"/>
      <c r="I34" s="63"/>
      <c r="J34" s="36">
        <f aca="true" t="shared" si="8" ref="J34:J39">SUM(F34:I34)</f>
        <v>0</v>
      </c>
      <c r="K34" s="177"/>
      <c r="L34" s="30" t="str">
        <f t="shared" si="1"/>
        <v> </v>
      </c>
    </row>
    <row r="35" spans="1:12" ht="15" customHeight="1">
      <c r="A35" s="41" t="s">
        <v>28</v>
      </c>
      <c r="B35" s="42"/>
      <c r="C35" s="43"/>
      <c r="D35" s="44"/>
      <c r="E35" s="36">
        <f t="shared" si="7"/>
        <v>0</v>
      </c>
      <c r="F35" s="45"/>
      <c r="G35" s="46"/>
      <c r="H35" s="38"/>
      <c r="I35" s="38"/>
      <c r="J35" s="36">
        <f t="shared" si="8"/>
        <v>0</v>
      </c>
      <c r="K35" s="178"/>
      <c r="L35" s="30" t="str">
        <f t="shared" si="1"/>
        <v> </v>
      </c>
    </row>
    <row r="36" spans="1:12" ht="15" customHeight="1">
      <c r="A36" s="76"/>
      <c r="B36" s="42"/>
      <c r="C36" s="43"/>
      <c r="D36" s="44"/>
      <c r="E36" s="36">
        <f t="shared" si="7"/>
        <v>0</v>
      </c>
      <c r="F36" s="45"/>
      <c r="G36" s="46"/>
      <c r="H36" s="46"/>
      <c r="I36" s="44"/>
      <c r="J36" s="36">
        <f t="shared" si="8"/>
        <v>0</v>
      </c>
      <c r="K36" s="178"/>
      <c r="L36" s="30" t="str">
        <f t="shared" si="1"/>
        <v> </v>
      </c>
    </row>
    <row r="37" spans="1:12" ht="15" customHeight="1">
      <c r="A37" s="41"/>
      <c r="B37" s="42"/>
      <c r="C37" s="43"/>
      <c r="D37" s="44"/>
      <c r="E37" s="36">
        <f t="shared" si="7"/>
        <v>0</v>
      </c>
      <c r="F37" s="45"/>
      <c r="G37" s="46"/>
      <c r="H37" s="46"/>
      <c r="I37" s="44"/>
      <c r="J37" s="36">
        <f t="shared" si="8"/>
        <v>0</v>
      </c>
      <c r="K37" s="178"/>
      <c r="L37" s="30" t="str">
        <f t="shared" si="1"/>
        <v> </v>
      </c>
    </row>
    <row r="38" spans="1:12" ht="15" customHeight="1">
      <c r="A38" s="41"/>
      <c r="B38" s="42"/>
      <c r="C38" s="43"/>
      <c r="D38" s="44"/>
      <c r="E38" s="36">
        <f t="shared" si="7"/>
        <v>0</v>
      </c>
      <c r="F38" s="45"/>
      <c r="G38" s="46"/>
      <c r="H38" s="46"/>
      <c r="I38" s="44"/>
      <c r="J38" s="36">
        <f t="shared" si="8"/>
        <v>0</v>
      </c>
      <c r="K38" s="178"/>
      <c r="L38" s="30" t="str">
        <f t="shared" si="1"/>
        <v> </v>
      </c>
    </row>
    <row r="39" spans="1:12" ht="15" customHeight="1" thickBot="1">
      <c r="A39" s="67"/>
      <c r="B39" s="68"/>
      <c r="C39" s="69"/>
      <c r="D39" s="70"/>
      <c r="E39" s="36">
        <f t="shared" si="7"/>
        <v>0</v>
      </c>
      <c r="F39" s="71"/>
      <c r="G39" s="72"/>
      <c r="H39" s="72"/>
      <c r="I39" s="73"/>
      <c r="J39" s="36">
        <f t="shared" si="8"/>
        <v>0</v>
      </c>
      <c r="K39" s="179"/>
      <c r="L39" s="30" t="str">
        <f t="shared" si="1"/>
        <v> </v>
      </c>
    </row>
    <row r="40" spans="1:12" s="77" customFormat="1" ht="30.75" customHeight="1" thickBot="1">
      <c r="A40" s="172" t="s">
        <v>62</v>
      </c>
      <c r="B40" s="173"/>
      <c r="C40" s="173"/>
      <c r="D40" s="174"/>
      <c r="E40" s="24">
        <f aca="true" t="shared" si="9" ref="E40:J40">SUM(E41:E44)</f>
        <v>0</v>
      </c>
      <c r="F40" s="25">
        <f t="shared" si="9"/>
        <v>0</v>
      </c>
      <c r="G40" s="26">
        <f t="shared" si="9"/>
        <v>0</v>
      </c>
      <c r="H40" s="26">
        <f t="shared" si="9"/>
        <v>0</v>
      </c>
      <c r="I40" s="27">
        <f t="shared" si="9"/>
        <v>0</v>
      </c>
      <c r="J40" s="28">
        <f t="shared" si="9"/>
        <v>0</v>
      </c>
      <c r="K40" s="74" t="str">
        <f>A40</f>
        <v>5. Projekti info- ja teavitustegevuste kulud (s.h. digitaalsed)</v>
      </c>
      <c r="L40" s="30" t="str">
        <f t="shared" si="1"/>
        <v> </v>
      </c>
    </row>
    <row r="41" spans="1:12" ht="15" customHeight="1">
      <c r="A41" s="32" t="s">
        <v>29</v>
      </c>
      <c r="B41" s="33"/>
      <c r="C41" s="34"/>
      <c r="D41" s="35"/>
      <c r="E41" s="36">
        <f>C41*D41</f>
        <v>0</v>
      </c>
      <c r="F41" s="37"/>
      <c r="G41" s="38"/>
      <c r="H41" s="38"/>
      <c r="I41" s="38"/>
      <c r="J41" s="36">
        <f>SUM(F41:I41)</f>
        <v>0</v>
      </c>
      <c r="K41" s="180"/>
      <c r="L41" s="30" t="str">
        <f t="shared" si="1"/>
        <v> </v>
      </c>
    </row>
    <row r="42" spans="1:12" ht="15" customHeight="1">
      <c r="A42" s="41" t="s">
        <v>30</v>
      </c>
      <c r="B42" s="42"/>
      <c r="C42" s="43"/>
      <c r="D42" s="44"/>
      <c r="E42" s="36">
        <f>C42*D42</f>
        <v>0</v>
      </c>
      <c r="F42" s="45"/>
      <c r="G42" s="46"/>
      <c r="H42" s="46"/>
      <c r="I42" s="44"/>
      <c r="J42" s="36">
        <f>SUM(F42:I42)</f>
        <v>0</v>
      </c>
      <c r="K42" s="181"/>
      <c r="L42" s="30" t="str">
        <f t="shared" si="1"/>
        <v> </v>
      </c>
    </row>
    <row r="43" spans="1:12" ht="15" customHeight="1">
      <c r="A43" s="41"/>
      <c r="B43" s="42"/>
      <c r="C43" s="43"/>
      <c r="D43" s="44"/>
      <c r="E43" s="36">
        <f>C43*D43</f>
        <v>0</v>
      </c>
      <c r="F43" s="45"/>
      <c r="G43" s="46"/>
      <c r="H43" s="46"/>
      <c r="I43" s="44"/>
      <c r="J43" s="36">
        <f>SUM(F43:I43)</f>
        <v>0</v>
      </c>
      <c r="K43" s="181"/>
      <c r="L43" s="30" t="str">
        <f t="shared" si="1"/>
        <v> </v>
      </c>
    </row>
    <row r="44" spans="1:12" ht="15" customHeight="1" thickBot="1">
      <c r="A44" s="67"/>
      <c r="B44" s="68"/>
      <c r="C44" s="69"/>
      <c r="D44" s="70"/>
      <c r="E44" s="36">
        <f>C44*D44</f>
        <v>0</v>
      </c>
      <c r="F44" s="71"/>
      <c r="G44" s="72"/>
      <c r="H44" s="72"/>
      <c r="I44" s="73"/>
      <c r="J44" s="36">
        <f>SUM(F44:I44)</f>
        <v>0</v>
      </c>
      <c r="K44" s="182"/>
      <c r="L44" s="30" t="str">
        <f t="shared" si="1"/>
        <v> </v>
      </c>
    </row>
    <row r="45" spans="1:12" s="62" customFormat="1" ht="25.5" customHeight="1" thickBot="1">
      <c r="A45" s="172" t="s">
        <v>53</v>
      </c>
      <c r="B45" s="175"/>
      <c r="C45" s="175"/>
      <c r="D45" s="176"/>
      <c r="E45" s="24">
        <f>SUM(E46:E48)</f>
        <v>0</v>
      </c>
      <c r="F45" s="25">
        <f>SUM(F46:F48)</f>
        <v>0</v>
      </c>
      <c r="G45" s="26">
        <f>SUM(G46:G48)</f>
        <v>0</v>
      </c>
      <c r="H45" s="26" t="s">
        <v>18</v>
      </c>
      <c r="I45" s="27">
        <f>SUM(I46:I48)</f>
        <v>0</v>
      </c>
      <c r="J45" s="28">
        <f>SUM(J46:J48)</f>
        <v>0</v>
      </c>
      <c r="K45" s="74" t="str">
        <f>A45</f>
        <v>6. Muud projekti elluviimisega otseselt seotud kulud</v>
      </c>
      <c r="L45" s="30" t="str">
        <f t="shared" si="1"/>
        <v> </v>
      </c>
    </row>
    <row r="46" spans="1:12" ht="15" customHeight="1">
      <c r="A46" s="32" t="s">
        <v>54</v>
      </c>
      <c r="B46" s="33"/>
      <c r="C46" s="34"/>
      <c r="D46" s="35"/>
      <c r="E46" s="36">
        <f>C46*D46</f>
        <v>0</v>
      </c>
      <c r="F46" s="82"/>
      <c r="G46" s="83"/>
      <c r="H46" s="84" t="s">
        <v>18</v>
      </c>
      <c r="I46" s="38"/>
      <c r="J46" s="36">
        <f>SUM(F46:I46)</f>
        <v>0</v>
      </c>
      <c r="K46" s="140"/>
      <c r="L46" s="30" t="str">
        <f t="shared" si="1"/>
        <v> </v>
      </c>
    </row>
    <row r="47" spans="1:12" ht="15" customHeight="1">
      <c r="A47" s="41" t="s">
        <v>55</v>
      </c>
      <c r="B47" s="42"/>
      <c r="C47" s="43"/>
      <c r="D47" s="44"/>
      <c r="E47" s="36">
        <f>C47*D47</f>
        <v>0</v>
      </c>
      <c r="F47" s="45"/>
      <c r="G47" s="46"/>
      <c r="H47" s="47" t="s">
        <v>18</v>
      </c>
      <c r="I47" s="44"/>
      <c r="J47" s="36">
        <f>SUM(F47:I47)</f>
        <v>0</v>
      </c>
      <c r="K47" s="189"/>
      <c r="L47" s="30" t="str">
        <f t="shared" si="1"/>
        <v> </v>
      </c>
    </row>
    <row r="48" spans="1:12" ht="15" customHeight="1" thickBot="1">
      <c r="A48" s="67"/>
      <c r="B48" s="68"/>
      <c r="C48" s="69"/>
      <c r="D48" s="70"/>
      <c r="E48" s="78">
        <f>C48*D48</f>
        <v>0</v>
      </c>
      <c r="F48" s="79"/>
      <c r="G48" s="80"/>
      <c r="H48" s="81" t="s">
        <v>18</v>
      </c>
      <c r="I48" s="70"/>
      <c r="J48" s="36">
        <f>SUM(F48:I48)</f>
        <v>0</v>
      </c>
      <c r="K48" s="190"/>
      <c r="L48" s="30" t="str">
        <f>IF(E48=J48," ","Eelarve ja fin.allikad pole omavahel tasakaalus")</f>
        <v> </v>
      </c>
    </row>
    <row r="49" spans="1:12" s="11" customFormat="1" ht="32.25" customHeight="1" thickBot="1">
      <c r="A49" s="191" t="s">
        <v>56</v>
      </c>
      <c r="B49" s="192"/>
      <c r="C49" s="192"/>
      <c r="D49" s="193"/>
      <c r="E49" s="28">
        <f>F49</f>
        <v>0</v>
      </c>
      <c r="F49" s="85"/>
      <c r="G49" s="26" t="s">
        <v>18</v>
      </c>
      <c r="H49" s="26" t="s">
        <v>18</v>
      </c>
      <c r="I49" s="27" t="s">
        <v>18</v>
      </c>
      <c r="J49" s="28">
        <f>F49</f>
        <v>0</v>
      </c>
      <c r="K49" s="86" t="s">
        <v>31</v>
      </c>
      <c r="L49" s="30" t="str">
        <f>IF(E49=J49," ","Eelarve ja fin.allikad pole omavahel tasakaalus")</f>
        <v> </v>
      </c>
    </row>
    <row r="50" spans="1:12" s="11" customFormat="1" ht="21" customHeight="1" thickBot="1">
      <c r="A50" s="194" t="s">
        <v>48</v>
      </c>
      <c r="B50" s="195"/>
      <c r="C50" s="195"/>
      <c r="D50" s="196"/>
      <c r="E50" s="109"/>
      <c r="F50" s="110">
        <f>F49/F51</f>
        <v>0</v>
      </c>
      <c r="G50" s="111"/>
      <c r="H50" s="111"/>
      <c r="I50" s="112"/>
      <c r="J50" s="109"/>
      <c r="K50" s="197"/>
      <c r="L50" s="30"/>
    </row>
    <row r="51" spans="1:12" s="11" customFormat="1" ht="33" customHeight="1" thickBot="1">
      <c r="A51" s="200" t="s">
        <v>32</v>
      </c>
      <c r="B51" s="175"/>
      <c r="C51" s="175"/>
      <c r="D51" s="176"/>
      <c r="E51" s="87">
        <f>E49+E45+E40+E33+E21+E13+E27</f>
        <v>30000</v>
      </c>
      <c r="F51" s="88">
        <f>F49+F45+F40+F33+F21+F13+F27</f>
        <v>25000</v>
      </c>
      <c r="G51" s="89">
        <f>G45+G40+G33+G21+G13+G27</f>
        <v>5000</v>
      </c>
      <c r="H51" s="90">
        <f>H40+H33+H21+H27</f>
        <v>0</v>
      </c>
      <c r="I51" s="91">
        <f>I40+I33+I21+I45+I27</f>
        <v>0</v>
      </c>
      <c r="J51" s="119">
        <f>J49+J45+J40+J33+J21+J13+J27</f>
        <v>30000</v>
      </c>
      <c r="K51" s="198"/>
      <c r="L51" s="30" t="str">
        <f>IF(E51=J51," ","Eelarve ja fin.allikad pole omavahel tasakaalus")</f>
        <v> </v>
      </c>
    </row>
    <row r="52" spans="1:12" s="11" customFormat="1" ht="22.5" customHeight="1">
      <c r="A52" s="201" t="s">
        <v>33</v>
      </c>
      <c r="B52" s="202"/>
      <c r="C52" s="202"/>
      <c r="D52" s="202"/>
      <c r="E52" s="92"/>
      <c r="F52" s="93">
        <f>F51/E51</f>
        <v>0.8333333333333334</v>
      </c>
      <c r="G52" s="203"/>
      <c r="H52" s="204"/>
      <c r="I52" s="204"/>
      <c r="J52" s="205"/>
      <c r="K52" s="198"/>
      <c r="L52" s="30"/>
    </row>
    <row r="53" spans="1:12" s="11" customFormat="1" ht="22.5" customHeight="1">
      <c r="A53" s="206" t="s">
        <v>34</v>
      </c>
      <c r="B53" s="207"/>
      <c r="C53" s="207"/>
      <c r="D53" s="207"/>
      <c r="E53" s="208"/>
      <c r="F53" s="209"/>
      <c r="G53" s="211">
        <f>SUM(G51:I51)</f>
        <v>5000</v>
      </c>
      <c r="H53" s="212"/>
      <c r="I53" s="212"/>
      <c r="J53" s="107"/>
      <c r="K53" s="198"/>
      <c r="L53" s="30"/>
    </row>
    <row r="54" spans="1:12" s="11" customFormat="1" ht="22.5" customHeight="1">
      <c r="A54" s="206" t="s">
        <v>35</v>
      </c>
      <c r="B54" s="207"/>
      <c r="C54" s="207"/>
      <c r="D54" s="207"/>
      <c r="E54" s="208"/>
      <c r="F54" s="209"/>
      <c r="G54" s="94">
        <f>G51/G53</f>
        <v>1</v>
      </c>
      <c r="H54" s="94">
        <f>H51/G53</f>
        <v>0</v>
      </c>
      <c r="I54" s="94">
        <f>I51/G53</f>
        <v>0</v>
      </c>
      <c r="J54" s="107"/>
      <c r="K54" s="198"/>
      <c r="L54" s="30"/>
    </row>
    <row r="55" spans="1:12" s="11" customFormat="1" ht="22.5" customHeight="1" hidden="1">
      <c r="A55" s="213" t="s">
        <v>36</v>
      </c>
      <c r="B55" s="214"/>
      <c r="C55" s="214"/>
      <c r="D55" s="215"/>
      <c r="E55" s="208"/>
      <c r="F55" s="216"/>
      <c r="G55" s="209"/>
      <c r="H55" s="217">
        <f>H51+I51</f>
        <v>0</v>
      </c>
      <c r="I55" s="217"/>
      <c r="J55" s="107"/>
      <c r="K55" s="198"/>
      <c r="L55" s="30"/>
    </row>
    <row r="56" spans="1:12" s="11" customFormat="1" ht="22.5" customHeight="1" hidden="1">
      <c r="A56" s="218" t="s">
        <v>37</v>
      </c>
      <c r="B56" s="219"/>
      <c r="C56" s="219"/>
      <c r="D56" s="220"/>
      <c r="E56" s="221"/>
      <c r="F56" s="222"/>
      <c r="G56" s="223"/>
      <c r="H56" s="224">
        <f>H55/G53</f>
        <v>0</v>
      </c>
      <c r="I56" s="225"/>
      <c r="J56" s="107"/>
      <c r="K56" s="198"/>
      <c r="L56" s="30"/>
    </row>
    <row r="57" spans="1:12" s="11" customFormat="1" ht="22.5" customHeight="1" thickBot="1">
      <c r="A57" s="226" t="s">
        <v>38</v>
      </c>
      <c r="B57" s="227"/>
      <c r="C57" s="227"/>
      <c r="D57" s="227"/>
      <c r="E57" s="95">
        <v>1</v>
      </c>
      <c r="F57" s="96">
        <f>F51/E51</f>
        <v>0.8333333333333334</v>
      </c>
      <c r="G57" s="96">
        <f>G51/E51</f>
        <v>0.16666666666666666</v>
      </c>
      <c r="H57" s="96">
        <f>H51/E51</f>
        <v>0</v>
      </c>
      <c r="I57" s="96">
        <f>I51/E51</f>
        <v>0</v>
      </c>
      <c r="J57" s="108">
        <f>J51/E51</f>
        <v>1</v>
      </c>
      <c r="K57" s="198"/>
      <c r="L57" s="13"/>
    </row>
    <row r="58" spans="2:11" ht="16.5" customHeight="1" hidden="1">
      <c r="B58" s="97"/>
      <c r="C58" s="97"/>
      <c r="D58" s="97"/>
      <c r="E58" s="98"/>
      <c r="F58" s="98"/>
      <c r="G58" s="98"/>
      <c r="H58" s="228">
        <f>(H51+I51)/G53</f>
        <v>0</v>
      </c>
      <c r="I58" s="228"/>
      <c r="J58" s="99"/>
      <c r="K58" s="198"/>
    </row>
    <row r="59" spans="2:12" s="100" customFormat="1" ht="12.75" hidden="1">
      <c r="B59" s="101"/>
      <c r="C59" s="101"/>
      <c r="D59" s="101"/>
      <c r="E59" s="101"/>
      <c r="F59" s="101"/>
      <c r="G59" s="101"/>
      <c r="H59" s="101"/>
      <c r="I59" s="101"/>
      <c r="K59" s="198"/>
      <c r="L59" s="2"/>
    </row>
    <row r="60" spans="1:12" s="100" customFormat="1" ht="12.75" customHeight="1">
      <c r="A60" s="210" t="s">
        <v>39</v>
      </c>
      <c r="B60" s="210"/>
      <c r="C60" s="210"/>
      <c r="D60" s="210"/>
      <c r="E60" s="101"/>
      <c r="F60" s="101"/>
      <c r="G60" s="101"/>
      <c r="H60" s="101"/>
      <c r="I60" s="101"/>
      <c r="K60" s="198"/>
      <c r="L60" s="2"/>
    </row>
    <row r="61" spans="1:12" s="100" customFormat="1" ht="12.75" customHeight="1">
      <c r="A61" s="229" t="s">
        <v>40</v>
      </c>
      <c r="B61" s="229"/>
      <c r="C61" s="229"/>
      <c r="D61" s="229"/>
      <c r="E61" s="102" t="str">
        <f>IF(E51=J51,"JAH"," ")</f>
        <v>JAH</v>
      </c>
      <c r="F61" s="230" t="str">
        <f>IF(E51=J51," ","EI")</f>
        <v> </v>
      </c>
      <c r="G61" s="230"/>
      <c r="H61" s="230"/>
      <c r="I61" s="230"/>
      <c r="J61" s="230"/>
      <c r="K61" s="198"/>
      <c r="L61" s="2"/>
    </row>
    <row r="62" spans="1:12" s="100" customFormat="1" ht="12.75" customHeight="1">
      <c r="A62" s="235" t="s">
        <v>41</v>
      </c>
      <c r="B62" s="235"/>
      <c r="C62" s="235"/>
      <c r="D62" s="235"/>
      <c r="E62" s="102" t="str">
        <f>IF(F57&lt;=90%,"JAH"," ")</f>
        <v>JAH</v>
      </c>
      <c r="F62" s="236" t="str">
        <f>IF(F57&gt;90%,"EI,  KÜSK toetus on suurem kui 90% projekti eelarvest"," ")</f>
        <v> </v>
      </c>
      <c r="G62" s="236"/>
      <c r="H62" s="236"/>
      <c r="I62" s="236"/>
      <c r="J62" s="236"/>
      <c r="K62" s="198"/>
      <c r="L62" s="2"/>
    </row>
    <row r="63" spans="1:12" s="100" customFormat="1" ht="12.75" customHeight="1">
      <c r="A63" s="235" t="s">
        <v>49</v>
      </c>
      <c r="B63" s="235"/>
      <c r="C63" s="235"/>
      <c r="D63" s="235"/>
      <c r="E63" s="102" t="str">
        <f>IF(F50&lt;=15%,"JAH"," ")</f>
        <v>JAH</v>
      </c>
      <c r="F63" s="236" t="str">
        <f>IF(F50&lt;=15%," ","EI, üld- ja arenduskulud ületavad 15% KÜSK kogutoetusest")</f>
        <v> </v>
      </c>
      <c r="G63" s="236"/>
      <c r="H63" s="236"/>
      <c r="I63" s="236"/>
      <c r="J63" s="236"/>
      <c r="K63" s="198"/>
      <c r="L63" s="2"/>
    </row>
    <row r="64" spans="1:12" s="100" customFormat="1" ht="27" customHeight="1">
      <c r="A64" s="229" t="s">
        <v>42</v>
      </c>
      <c r="B64" s="229"/>
      <c r="C64" s="229"/>
      <c r="D64" s="229"/>
      <c r="E64" s="102" t="str">
        <f>IF(G57&gt;=5%,"JAH","")</f>
        <v>JAH</v>
      </c>
      <c r="F64" s="233" t="str">
        <f>IF(G57&gt;=5%," ","EI, rahaline osa on alla 5% projekti eelarvest")</f>
        <v> </v>
      </c>
      <c r="G64" s="233"/>
      <c r="H64" s="233"/>
      <c r="I64" s="233"/>
      <c r="J64" s="233"/>
      <c r="K64" s="198"/>
      <c r="L64" s="2"/>
    </row>
    <row r="65" spans="1:12" s="100" customFormat="1" ht="23.25" customHeight="1">
      <c r="A65" s="234" t="s">
        <v>43</v>
      </c>
      <c r="B65" s="234"/>
      <c r="C65" s="234"/>
      <c r="D65" s="234"/>
      <c r="E65" s="102" t="str">
        <f>IF((H51+I51)&lt;=0.5*G53,"JAH"," ")</f>
        <v>JAH</v>
      </c>
      <c r="F65" s="233" t="str">
        <f>IF((H51+I51)&lt;=0.5*G53," ","EI, mitterahaline osa on üle 50% kogu omafinantseeringust")</f>
        <v> </v>
      </c>
      <c r="G65" s="233"/>
      <c r="H65" s="233"/>
      <c r="I65" s="233"/>
      <c r="J65" s="233"/>
      <c r="K65" s="198"/>
      <c r="L65" s="2"/>
    </row>
    <row r="66" spans="1:12" s="100" customFormat="1" ht="12.75" customHeight="1">
      <c r="A66" s="235" t="s">
        <v>44</v>
      </c>
      <c r="B66" s="235"/>
      <c r="C66" s="235"/>
      <c r="D66" s="235"/>
      <c r="E66" s="102" t="str">
        <f>IF((F51&lt;=B67),"JAH"," ")</f>
        <v>JAH</v>
      </c>
      <c r="F66" s="230" t="str">
        <f>IF(OR(F51&gt;B67),"EI, toetuse summa ei vasta tingimustele"," ")</f>
        <v> </v>
      </c>
      <c r="G66" s="230"/>
      <c r="H66" s="230"/>
      <c r="I66" s="230"/>
      <c r="J66" s="230"/>
      <c r="K66" s="198"/>
      <c r="L66" s="2"/>
    </row>
    <row r="67" spans="1:12" s="100" customFormat="1" ht="13.5" thickBot="1">
      <c r="A67" s="122" t="s">
        <v>45</v>
      </c>
      <c r="B67" s="231">
        <v>25000</v>
      </c>
      <c r="C67" s="231"/>
      <c r="D67" s="231"/>
      <c r="E67" s="101"/>
      <c r="F67" s="101"/>
      <c r="G67" s="101"/>
      <c r="H67" s="101"/>
      <c r="I67" s="101"/>
      <c r="K67" s="199"/>
      <c r="L67" s="2"/>
    </row>
    <row r="68" spans="2:12" s="100" customFormat="1" ht="22.5" customHeight="1">
      <c r="B68" s="101"/>
      <c r="C68" s="101"/>
      <c r="D68" s="101"/>
      <c r="E68" s="101"/>
      <c r="F68" s="101"/>
      <c r="G68" s="101"/>
      <c r="H68" s="101"/>
      <c r="I68" s="101"/>
      <c r="K68" s="103"/>
      <c r="L68" s="2"/>
    </row>
    <row r="69" spans="1:11" ht="12.75">
      <c r="A69" s="232"/>
      <c r="B69" s="232"/>
      <c r="C69" s="232"/>
      <c r="D69" s="232"/>
      <c r="K69" s="104"/>
    </row>
    <row r="70" ht="12.75">
      <c r="K70" s="105"/>
    </row>
    <row r="71" ht="12.75">
      <c r="K71" s="106"/>
    </row>
  </sheetData>
  <sheetProtection password="CA1D" sheet="1"/>
  <mergeCells count="67">
    <mergeCell ref="A66:D66"/>
    <mergeCell ref="F66:J66"/>
    <mergeCell ref="A62:D62"/>
    <mergeCell ref="F62:J62"/>
    <mergeCell ref="A63:D63"/>
    <mergeCell ref="F63:J63"/>
    <mergeCell ref="A57:D57"/>
    <mergeCell ref="H58:I58"/>
    <mergeCell ref="A61:D61"/>
    <mergeCell ref="F61:J61"/>
    <mergeCell ref="B67:D67"/>
    <mergeCell ref="A69:D69"/>
    <mergeCell ref="A64:D64"/>
    <mergeCell ref="F64:J64"/>
    <mergeCell ref="A65:D65"/>
    <mergeCell ref="F65:J65"/>
    <mergeCell ref="A60:D60"/>
    <mergeCell ref="G53:I53"/>
    <mergeCell ref="A54:D54"/>
    <mergeCell ref="E54:F54"/>
    <mergeCell ref="A55:D55"/>
    <mergeCell ref="E55:G55"/>
    <mergeCell ref="H55:I55"/>
    <mergeCell ref="A56:D56"/>
    <mergeCell ref="E56:G56"/>
    <mergeCell ref="H56:I56"/>
    <mergeCell ref="A45:D45"/>
    <mergeCell ref="K46:K48"/>
    <mergeCell ref="A49:D49"/>
    <mergeCell ref="A50:D50"/>
    <mergeCell ref="K50:K67"/>
    <mergeCell ref="A51:D51"/>
    <mergeCell ref="A52:D52"/>
    <mergeCell ref="G52:J52"/>
    <mergeCell ref="A53:D53"/>
    <mergeCell ref="E53:F53"/>
    <mergeCell ref="A21:D21"/>
    <mergeCell ref="A33:D33"/>
    <mergeCell ref="K34:K39"/>
    <mergeCell ref="A40:D40"/>
    <mergeCell ref="K41:K44"/>
    <mergeCell ref="A27:D27"/>
    <mergeCell ref="K22:K26"/>
    <mergeCell ref="K28:K32"/>
    <mergeCell ref="J9:J11"/>
    <mergeCell ref="K9:K11"/>
    <mergeCell ref="G10:G11"/>
    <mergeCell ref="H10:H11"/>
    <mergeCell ref="I10:I11"/>
    <mergeCell ref="A13:D13"/>
    <mergeCell ref="K14:K20"/>
    <mergeCell ref="A8:E8"/>
    <mergeCell ref="F8:J8"/>
    <mergeCell ref="A9:A11"/>
    <mergeCell ref="B9:B11"/>
    <mergeCell ref="C9:C11"/>
    <mergeCell ref="D9:D11"/>
    <mergeCell ref="E9:E11"/>
    <mergeCell ref="F9:F11"/>
    <mergeCell ref="G9:I9"/>
    <mergeCell ref="B5:D5"/>
    <mergeCell ref="E5:J6"/>
    <mergeCell ref="B6:D6"/>
    <mergeCell ref="A1:J1"/>
    <mergeCell ref="A2:J2"/>
    <mergeCell ref="B3:J3"/>
    <mergeCell ref="B4:J4"/>
  </mergeCells>
  <conditionalFormatting sqref="F49">
    <cfRule type="cellIs" priority="13" dxfId="6" operator="lessThanOrEqual" stopIfTrue="1">
      <formula>$F$51*15%</formula>
    </cfRule>
    <cfRule type="cellIs" priority="14" dxfId="5" operator="greaterThan" stopIfTrue="1">
      <formula>$F$51*15%</formula>
    </cfRule>
  </conditionalFormatting>
  <conditionalFormatting sqref="J13 J46:J48 J16:J20 J34:J39 J41:J44 J22:J26 J28:J32">
    <cfRule type="expression" priority="11" dxfId="0" stopIfTrue="1">
      <formula>J13&lt;&gt;E13</formula>
    </cfRule>
  </conditionalFormatting>
  <conditionalFormatting sqref="J14">
    <cfRule type="expression" priority="10" dxfId="0" stopIfTrue="1">
      <formula>J14&lt;&gt;E14</formula>
    </cfRule>
  </conditionalFormatting>
  <conditionalFormatting sqref="J15">
    <cfRule type="expression" priority="9" dxfId="0" stopIfTrue="1">
      <formula>J15&lt;&gt;E15</formula>
    </cfRule>
  </conditionalFormatting>
  <conditionalFormatting sqref="J51 J49 J45 J40 J33 J21">
    <cfRule type="expression" priority="3" dxfId="0" stopIfTrue="1">
      <formula>J21&lt;&gt;E21</formula>
    </cfRule>
  </conditionalFormatting>
  <conditionalFormatting sqref="J27">
    <cfRule type="expression" priority="1" dxfId="0" stopIfTrue="1">
      <formula>J27&lt;&gt;E27</formula>
    </cfRule>
  </conditionalFormatting>
  <dataValidations count="1">
    <dataValidation type="decimal" operator="lessThanOrEqual" allowBlank="1" showErrorMessage="1" error="Summa peab olema väiksem kui 15% KÜSK toetusest" sqref="F49">
      <formula1>F51*15%</formula1>
    </dataValidation>
  </dataValidations>
  <printOptions/>
  <pageMargins left="0.7480314960629921" right="0.15748031496062992" top="0.7874015748031497" bottom="0.7874015748031497" header="0.5118110236220472" footer="0.31496062992125984"/>
  <pageSetup fitToWidth="2" fitToHeight="1" horizontalDpi="600" verticalDpi="600" orientation="portrait" paperSize="9" scale="65" r:id="rId3"/>
  <headerFooter alignWithMargins="0">
    <oddFooter>&amp;L........................................
Taotleja allkirjaõigusliku esindaja allkiri&amp;R&amp;P</oddFooter>
  </headerFooter>
  <colBreaks count="1" manualBreakCount="1">
    <brk id="10" max="97"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Sirle</dc:creator>
  <cp:keywords/>
  <dc:description/>
  <cp:lastModifiedBy>Epp</cp:lastModifiedBy>
  <cp:lastPrinted>2014-05-30T08:08:08Z</cp:lastPrinted>
  <dcterms:created xsi:type="dcterms:W3CDTF">2012-10-29T13:25:17Z</dcterms:created>
  <dcterms:modified xsi:type="dcterms:W3CDTF">2014-09-08T08:46:11Z</dcterms:modified>
  <cp:category/>
  <cp:version/>
  <cp:contentType/>
  <cp:contentStatus/>
</cp:coreProperties>
</file>